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arostka data\Dokumenty\Dokumenty starostka\Rok 2020\květen 2020\Výběrko 4,2020 - hřiště\"/>
    </mc:Choice>
  </mc:AlternateContent>
  <xr:revisionPtr revIDLastSave="0" documentId="8_{C9F215FA-F06B-49B2-9ABF-E822940CB02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Pol'!$A$1:$U$18</definedName>
    <definedName name="_xlnm.Print_Area" localSheetId="1">Stavba!$A$1:$J$49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49" i="1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M8" i="12" l="1"/>
  <c r="O8" i="12"/>
  <c r="U8" i="12"/>
  <c r="K8" i="12"/>
  <c r="O12" i="12"/>
  <c r="U12" i="12"/>
  <c r="K12" i="12"/>
  <c r="Q8" i="12"/>
  <c r="I8" i="12"/>
  <c r="M12" i="12"/>
  <c r="Q12" i="12"/>
  <c r="I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<sst xmlns="http://schemas.openxmlformats.org/spreadsheetml/2006/main" count="146" uniqueCount="99">
  <si>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</si>
  <si>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</si>
  <si>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</si>
  <si>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</si>
  <si>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</si>
  <si>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</si>
  <si>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</si>
  <si>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</si>
  <si>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</si>
  <si>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</si>
  <si>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</si>
  <si>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</si>
  <si>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</si>
  <si>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</si>
  <si>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</si>
  <si>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</si>
  <si>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</si>
  <si>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</si>
  <si>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</si>
  <si>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</si>
  <si>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</si>
  <si>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</si>
  <si>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</si>
  <si>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</si>
  <si>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</si>
  <si>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</si>
  <si>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</si>
  <si>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</si>
  <si>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</si>
  <si>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</si>
  <si>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</si>
  <si>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</si>
  <si>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</si>
  <si>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</si>
  <si>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</si>
  <si>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</si>
  <si>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</si>
  <si>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</si>
  <si>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</si>
  <si>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</si>
  <si>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</si>
  <si>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</si>
  <si>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</si>
  <si>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</si>
  <si>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</si>
  <si>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Víceúčelové hřiště - Úholičky</t>
  </si>
  <si>
    <t>Rozpočet</t>
  </si>
  <si>
    <t>Celkem za stavbu</t>
  </si>
  <si>
    <t>CZK</t>
  </si>
  <si>
    <t>Rekapitulace dílů</t>
  </si>
  <si>
    <t>Typ dílu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</si>
  <si>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</si>
  <si>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</si>
  <si>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</si>
  <si>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</si>
  <si>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</si>
  <si>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</si>
  <si>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</si>
  <si>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</si>
  <si>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</si>
  <si>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</si>
  <si>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</si>
  <si>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</si>
  <si>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</si>
  <si>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</si>
  <si>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</si>
  <si>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</si>
  <si>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</si>
  <si>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</si>
  <si>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</si>
  <si>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</si>
  <si>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</si>
  <si>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</si>
  <si>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</si>
  <si>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</si>
  <si>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</si>
  <si>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</si>
  <si>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</si>
  <si>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</si>
  <si>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</si>
  <si>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00524  R</t>
  </si>
  <si>
    <t>Zkouška podloží statická zátěžová</t>
  </si>
  <si>
    <t>Soubor</t>
  </si>
  <si>
    <t>POL1_0</t>
  </si>
  <si>
    <t>00526  R</t>
  </si>
  <si>
    <t>Zkouška podloží dynamická (rázová)</t>
  </si>
  <si>
    <t>005241010R</t>
  </si>
  <si>
    <t>Dokumentace skutečného provedení</t>
  </si>
  <si>
    <t>005111010R</t>
  </si>
  <si>
    <t xml:space="preserve">Vytýčení stavby před výstavbou </t>
  </si>
  <si>
    <t>005111021R</t>
  </si>
  <si>
    <t>Vytyčení inženýrských sítí</t>
  </si>
  <si>
    <t>005121019R</t>
  </si>
  <si>
    <t>Zařízení staveniště, vybudování, provoz, odstranění</t>
  </si>
  <si>
    <t>005241020R</t>
  </si>
  <si>
    <t xml:space="preserve">Geodetické zaměření skutečného provedení  </t>
  </si>
  <si>
    <t/>
  </si>
  <si>
    <t>END</t>
  </si>
  <si>
    <t>SO 00 Vedlejší a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</si>
</sst>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4" borderId="38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87" t="s">
        <v>39</v>
      </c>
      <c r="B2" s="187"/>
      <c r="C2" s="187"/>
      <c r="D2" s="187"/>
      <c r="E2" s="187"/>
      <c r="F2" s="187"/>
      <c r="G2" s="18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2"/>
  <sheetViews>
    <sheetView showGridLines="0" tabSelected="1" topLeftCell="B1" zoomScaleNormal="100" zoomScaleSheetLayoutView="75" workbookViewId="0">
      <selection activeCell="I48" sqref="I48:J4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16" t="s">
        <v>42</v>
      </c>
      <c r="C1" s="217"/>
      <c r="D1" s="217"/>
      <c r="E1" s="217"/>
      <c r="F1" s="217"/>
      <c r="G1" s="217"/>
      <c r="H1" s="217"/>
      <c r="I1" s="217"/>
      <c r="J1" s="218"/>
    </row>
    <row r="2" spans="1:15" ht="23.25" customHeight="1" x14ac:dyDescent="0.2">
      <c r="A2" s="4"/>
      <c r="B2" s="81" t="s">
        <v>40</v>
      </c>
      <c r="C2" s="82"/>
      <c r="D2" s="201" t="s">
        <v>45</v>
      </c>
      <c r="E2" s="202"/>
      <c r="F2" s="202"/>
      <c r="G2" s="202"/>
      <c r="H2" s="202"/>
      <c r="I2" s="202"/>
      <c r="J2" s="203"/>
      <c r="O2" s="2"/>
    </row>
    <row r="3" spans="1:15" ht="29.25" customHeight="1" x14ac:dyDescent="0.2">
      <c r="A3" s="4"/>
      <c r="B3" s="83" t="s">
        <v>43</v>
      </c>
      <c r="C3" s="84"/>
      <c r="D3" s="229" t="s">
        <v>98</v>
      </c>
      <c r="E3" s="230"/>
      <c r="F3" s="230"/>
      <c r="G3" s="230"/>
      <c r="H3" s="230"/>
      <c r="I3" s="230"/>
      <c r="J3" s="231"/>
    </row>
    <row r="4" spans="1:15" ht="27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08"/>
      <c r="E11" s="208"/>
      <c r="F11" s="208"/>
      <c r="G11" s="208"/>
      <c r="H11" s="28" t="s">
        <v>33</v>
      </c>
      <c r="I11" s="91"/>
      <c r="J11" s="11"/>
    </row>
    <row r="12" spans="1:15" ht="15.75" customHeight="1" x14ac:dyDescent="0.2">
      <c r="A12" s="4"/>
      <c r="B12" s="41"/>
      <c r="C12" s="26"/>
      <c r="D12" s="227"/>
      <c r="E12" s="227"/>
      <c r="F12" s="227"/>
      <c r="G12" s="227"/>
      <c r="H12" s="28" t="s">
        <v>34</v>
      </c>
      <c r="I12" s="91"/>
      <c r="J12" s="11"/>
    </row>
    <row r="13" spans="1:15" ht="15.75" customHeight="1" x14ac:dyDescent="0.2">
      <c r="A13" s="4"/>
      <c r="B13" s="42"/>
      <c r="C13" s="92"/>
      <c r="D13" s="228"/>
      <c r="E13" s="228"/>
      <c r="F13" s="228"/>
      <c r="G13" s="228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07"/>
      <c r="F15" s="207"/>
      <c r="G15" s="225"/>
      <c r="H15" s="225"/>
      <c r="I15" s="225" t="s">
        <v>28</v>
      </c>
      <c r="J15" s="226"/>
    </row>
    <row r="16" spans="1:15" ht="23.25" customHeight="1" x14ac:dyDescent="0.2">
      <c r="A16" s="136" t="s">
        <v>23</v>
      </c>
      <c r="B16" s="137" t="s">
        <v>23</v>
      </c>
      <c r="C16" s="58"/>
      <c r="D16" s="59"/>
      <c r="E16" s="204"/>
      <c r="F16" s="205"/>
      <c r="G16" s="204"/>
      <c r="H16" s="205"/>
      <c r="I16" s="204">
        <v>0</v>
      </c>
      <c r="J16" s="206"/>
    </row>
    <row r="17" spans="1:10" ht="23.25" customHeight="1" x14ac:dyDescent="0.2">
      <c r="A17" s="136" t="s">
        <v>24</v>
      </c>
      <c r="B17" s="137" t="s">
        <v>24</v>
      </c>
      <c r="C17" s="58"/>
      <c r="D17" s="59"/>
      <c r="E17" s="204"/>
      <c r="F17" s="205"/>
      <c r="G17" s="204"/>
      <c r="H17" s="205"/>
      <c r="I17" s="204">
        <v>0</v>
      </c>
      <c r="J17" s="206"/>
    </row>
    <row r="18" spans="1:10" ht="23.25" customHeight="1" x14ac:dyDescent="0.2">
      <c r="A18" s="136" t="s">
        <v>25</v>
      </c>
      <c r="B18" s="137" t="s">
        <v>25</v>
      </c>
      <c r="C18" s="58"/>
      <c r="D18" s="59"/>
      <c r="E18" s="204"/>
      <c r="F18" s="205"/>
      <c r="G18" s="204"/>
      <c r="H18" s="205"/>
      <c r="I18" s="204">
        <v>0</v>
      </c>
      <c r="J18" s="206"/>
    </row>
    <row r="19" spans="1:10" ht="23.25" customHeight="1" x14ac:dyDescent="0.2">
      <c r="A19" s="136" t="s">
        <v>52</v>
      </c>
      <c r="B19" s="137" t="s">
        <v>26</v>
      </c>
      <c r="C19" s="58"/>
      <c r="D19" s="59"/>
      <c r="E19" s="204"/>
      <c r="F19" s="205"/>
      <c r="G19" s="204"/>
      <c r="H19" s="205"/>
      <c r="I19" s="204"/>
      <c r="J19" s="206"/>
    </row>
    <row r="20" spans="1:10" ht="23.25" customHeight="1" x14ac:dyDescent="0.2">
      <c r="A20" s="136" t="s">
        <v>51</v>
      </c>
      <c r="B20" s="137" t="s">
        <v>27</v>
      </c>
      <c r="C20" s="58"/>
      <c r="D20" s="59"/>
      <c r="E20" s="204"/>
      <c r="F20" s="205"/>
      <c r="G20" s="204"/>
      <c r="H20" s="205"/>
      <c r="I20" s="204"/>
      <c r="J20" s="206"/>
    </row>
    <row r="21" spans="1:10" ht="23.25" customHeight="1" x14ac:dyDescent="0.2">
      <c r="A21" s="4"/>
      <c r="B21" s="74" t="s">
        <v>28</v>
      </c>
      <c r="C21" s="75"/>
      <c r="D21" s="76"/>
      <c r="E21" s="214"/>
      <c r="F21" s="223"/>
      <c r="G21" s="214"/>
      <c r="H21" s="223"/>
      <c r="I21" s="214">
        <f>SUM(I16:J20)</f>
        <v>0</v>
      </c>
      <c r="J21" s="21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12">
        <v>0</v>
      </c>
      <c r="H23" s="213"/>
      <c r="I23" s="213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0">
        <v>0</v>
      </c>
      <c r="H24" s="211"/>
      <c r="I24" s="211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12"/>
      <c r="H25" s="213"/>
      <c r="I25" s="213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9"/>
      <c r="H26" s="220"/>
      <c r="I26" s="220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21">
        <v>0</v>
      </c>
      <c r="H27" s="221"/>
      <c r="I27" s="221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222">
        <v>66500</v>
      </c>
      <c r="H28" s="224"/>
      <c r="I28" s="224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222"/>
      <c r="H29" s="222"/>
      <c r="I29" s="222"/>
      <c r="J29" s="118" t="s">
        <v>48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09" t="s">
        <v>2</v>
      </c>
      <c r="E35" s="209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1</v>
      </c>
      <c r="B39" s="102" t="s">
        <v>46</v>
      </c>
      <c r="C39" s="189" t="s">
        <v>45</v>
      </c>
      <c r="D39" s="190"/>
      <c r="E39" s="190"/>
      <c r="F39" s="107">
        <v>0</v>
      </c>
      <c r="G39" s="108">
        <v>66500</v>
      </c>
      <c r="H39" s="109">
        <v>13965</v>
      </c>
      <c r="I39" s="109">
        <v>80465</v>
      </c>
      <c r="J39" s="103">
        <f>IF(CenaCelkemVypocet=0,"",I39/CenaCelkemVypocet*100)</f>
        <v>100</v>
      </c>
    </row>
    <row r="40" spans="1:10" ht="25.5" hidden="1" customHeight="1" x14ac:dyDescent="0.2">
      <c r="A40" s="96"/>
      <c r="B40" s="191" t="s">
        <v>47</v>
      </c>
      <c r="C40" s="192"/>
      <c r="D40" s="192"/>
      <c r="E40" s="193"/>
      <c r="F40" s="110">
        <f>SUMIF(A39:A39,"=1",F39:F39)</f>
        <v>0</v>
      </c>
      <c r="G40" s="111">
        <f>SUMIF(A39:A39,"=1",G39:G39)</f>
        <v>66500</v>
      </c>
      <c r="H40" s="111">
        <f>SUMIF(A39:A39,"=1",H39:H39)</f>
        <v>13965</v>
      </c>
      <c r="I40" s="111">
        <f>SUMIF(A39:A39,"=1",I39:I39)</f>
        <v>80465</v>
      </c>
      <c r="J40" s="97">
        <f>SUMIF(A39:A39,"=1",J39:J39)</f>
        <v>100</v>
      </c>
    </row>
    <row r="44" spans="1:10" ht="15.75" x14ac:dyDescent="0.25">
      <c r="B44" s="119" t="s">
        <v>49</v>
      </c>
    </row>
    <row r="46" spans="1:10" ht="25.5" customHeight="1" x14ac:dyDescent="0.2">
      <c r="A46" s="120"/>
      <c r="B46" s="123" t="s">
        <v>16</v>
      </c>
      <c r="C46" s="123" t="s">
        <v>5</v>
      </c>
      <c r="D46" s="124"/>
      <c r="E46" s="124"/>
      <c r="F46" s="127" t="s">
        <v>50</v>
      </c>
      <c r="G46" s="127"/>
      <c r="H46" s="127"/>
      <c r="I46" s="194" t="s">
        <v>28</v>
      </c>
      <c r="J46" s="194"/>
    </row>
    <row r="47" spans="1:10" ht="25.5" customHeight="1" x14ac:dyDescent="0.2">
      <c r="A47" s="121"/>
      <c r="B47" s="128" t="s">
        <v>51</v>
      </c>
      <c r="C47" s="196" t="s">
        <v>27</v>
      </c>
      <c r="D47" s="197"/>
      <c r="E47" s="197"/>
      <c r="F47" s="130" t="s">
        <v>51</v>
      </c>
      <c r="G47" s="131"/>
      <c r="H47" s="131"/>
      <c r="I47" s="195"/>
      <c r="J47" s="195"/>
    </row>
    <row r="48" spans="1:10" ht="25.5" customHeight="1" x14ac:dyDescent="0.2">
      <c r="A48" s="121"/>
      <c r="B48" s="129" t="s">
        <v>52</v>
      </c>
      <c r="C48" s="199" t="s">
        <v>26</v>
      </c>
      <c r="D48" s="200"/>
      <c r="E48" s="200"/>
      <c r="F48" s="132" t="s">
        <v>52</v>
      </c>
      <c r="G48" s="133"/>
      <c r="H48" s="133"/>
      <c r="I48" s="198"/>
      <c r="J48" s="198"/>
    </row>
    <row r="49" spans="1:10" ht="25.5" customHeight="1" x14ac:dyDescent="0.2">
      <c r="A49" s="122"/>
      <c r="B49" s="125" t="s">
        <v>1</v>
      </c>
      <c r="C49" s="125"/>
      <c r="D49" s="126"/>
      <c r="E49" s="126"/>
      <c r="F49" s="134"/>
      <c r="G49" s="135"/>
      <c r="H49" s="135"/>
      <c r="I49" s="188">
        <f>SUM(I47:I48)</f>
        <v>0</v>
      </c>
      <c r="J49" s="188"/>
    </row>
    <row r="50" spans="1:10" x14ac:dyDescent="0.2">
      <c r="F50" s="94"/>
      <c r="G50" s="95"/>
      <c r="H50" s="94"/>
      <c r="I50" s="95"/>
      <c r="J50" s="95"/>
    </row>
    <row r="51" spans="1:10" x14ac:dyDescent="0.2">
      <c r="F51" s="94"/>
      <c r="G51" s="95"/>
      <c r="H51" s="94"/>
      <c r="I51" s="95"/>
      <c r="J51" s="95"/>
    </row>
    <row r="52" spans="1:10" x14ac:dyDescent="0.2">
      <c r="F52" s="94"/>
      <c r="G52" s="95"/>
      <c r="H52" s="94"/>
      <c r="I52" s="95"/>
      <c r="J52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I49:J49"/>
    <mergeCell ref="C39:E39"/>
    <mergeCell ref="B40:E40"/>
    <mergeCell ref="I46:J46"/>
    <mergeCell ref="I47:J47"/>
    <mergeCell ref="C47:E47"/>
    <mergeCell ref="I48:J48"/>
    <mergeCell ref="C48:E4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2" t="s">
        <v>6</v>
      </c>
      <c r="B1" s="232"/>
      <c r="C1" s="233"/>
      <c r="D1" s="232"/>
      <c r="E1" s="232"/>
      <c r="F1" s="232"/>
      <c r="G1" s="232"/>
    </row>
    <row r="2" spans="1:7" ht="24.95" customHeight="1" x14ac:dyDescent="0.2">
      <c r="A2" s="79" t="s">
        <v>41</v>
      </c>
      <c r="B2" s="78"/>
      <c r="C2" s="234"/>
      <c r="D2" s="234"/>
      <c r="E2" s="234"/>
      <c r="F2" s="234"/>
      <c r="G2" s="235"/>
    </row>
    <row r="3" spans="1:7" ht="24.95" hidden="1" customHeight="1" x14ac:dyDescent="0.2">
      <c r="A3" s="79" t="s">
        <v>7</v>
      </c>
      <c r="B3" s="78"/>
      <c r="C3" s="234"/>
      <c r="D3" s="234"/>
      <c r="E3" s="234"/>
      <c r="F3" s="234"/>
      <c r="G3" s="235"/>
    </row>
    <row r="4" spans="1:7" ht="24.95" hidden="1" customHeight="1" x14ac:dyDescent="0.2">
      <c r="A4" s="79" t="s">
        <v>8</v>
      </c>
      <c r="B4" s="78"/>
      <c r="C4" s="234"/>
      <c r="D4" s="234"/>
      <c r="E4" s="234"/>
      <c r="F4" s="234"/>
      <c r="G4" s="23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18"/>
  <sheetViews>
    <sheetView workbookViewId="0">
      <selection activeCell="G16" sqref="G16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36" t="s">
        <v>6</v>
      </c>
      <c r="B1" s="236"/>
      <c r="C1" s="236"/>
      <c r="D1" s="236"/>
      <c r="E1" s="236"/>
      <c r="F1" s="236"/>
      <c r="G1" s="236"/>
      <c r="AE1" t="s">
        <v>54</v>
      </c>
    </row>
    <row r="2" spans="1:60" ht="24.95" customHeight="1" x14ac:dyDescent="0.2">
      <c r="A2" s="140" t="s">
        <v>53</v>
      </c>
      <c r="B2" s="138"/>
      <c r="C2" s="237" t="s">
        <v>45</v>
      </c>
      <c r="D2" s="238"/>
      <c r="E2" s="238"/>
      <c r="F2" s="238"/>
      <c r="G2" s="239"/>
      <c r="AE2" t="s">
        <v>55</v>
      </c>
    </row>
    <row r="3" spans="1:60" ht="24.95" hidden="1" customHeight="1" x14ac:dyDescent="0.2">
      <c r="A3" s="141" t="s">
        <v>7</v>
      </c>
      <c r="B3" s="139"/>
      <c r="C3" s="240"/>
      <c r="D3" s="241"/>
      <c r="E3" s="241"/>
      <c r="F3" s="241"/>
      <c r="G3" s="242"/>
      <c r="AE3" t="s">
        <v>56</v>
      </c>
    </row>
    <row r="4" spans="1:60" ht="24.95" hidden="1" customHeight="1" x14ac:dyDescent="0.2">
      <c r="A4" s="141" t="s">
        <v>8</v>
      </c>
      <c r="B4" s="139"/>
      <c r="C4" s="240"/>
      <c r="D4" s="241"/>
      <c r="E4" s="241"/>
      <c r="F4" s="241"/>
      <c r="G4" s="242"/>
      <c r="AE4" t="s">
        <v>57</v>
      </c>
    </row>
    <row r="5" spans="1:60" hidden="1" x14ac:dyDescent="0.2">
      <c r="A5" s="142" t="s">
        <v>58</v>
      </c>
      <c r="B5" s="143"/>
      <c r="C5" s="144"/>
      <c r="D5" s="145"/>
      <c r="E5" s="145"/>
      <c r="F5" s="145"/>
      <c r="G5" s="146"/>
      <c r="AE5" t="s">
        <v>59</v>
      </c>
    </row>
    <row r="7" spans="1:60" ht="38.25" x14ac:dyDescent="0.2">
      <c r="A7" s="151" t="s">
        <v>60</v>
      </c>
      <c r="B7" s="152" t="s">
        <v>61</v>
      </c>
      <c r="C7" s="152" t="s">
        <v>62</v>
      </c>
      <c r="D7" s="151" t="s">
        <v>63</v>
      </c>
      <c r="E7" s="151" t="s">
        <v>64</v>
      </c>
      <c r="F7" s="147" t="s">
        <v>65</v>
      </c>
      <c r="G7" s="167" t="s">
        <v>28</v>
      </c>
      <c r="H7" s="168" t="s">
        <v>29</v>
      </c>
      <c r="I7" s="168" t="s">
        <v>66</v>
      </c>
      <c r="J7" s="168" t="s">
        <v>30</v>
      </c>
      <c r="K7" s="168" t="s">
        <v>67</v>
      </c>
      <c r="L7" s="168" t="s">
        <v>68</v>
      </c>
      <c r="M7" s="168" t="s">
        <v>69</v>
      </c>
      <c r="N7" s="168" t="s">
        <v>70</v>
      </c>
      <c r="O7" s="168" t="s">
        <v>71</v>
      </c>
      <c r="P7" s="168" t="s">
        <v>72</v>
      </c>
      <c r="Q7" s="168" t="s">
        <v>73</v>
      </c>
      <c r="R7" s="168" t="s">
        <v>74</v>
      </c>
      <c r="S7" s="168" t="s">
        <v>75</v>
      </c>
      <c r="T7" s="168" t="s">
        <v>76</v>
      </c>
      <c r="U7" s="154" t="s">
        <v>77</v>
      </c>
    </row>
    <row r="8" spans="1:60" x14ac:dyDescent="0.2">
      <c r="A8" s="169" t="s">
        <v>78</v>
      </c>
      <c r="B8" s="170" t="s">
        <v>51</v>
      </c>
      <c r="C8" s="171" t="s">
        <v>27</v>
      </c>
      <c r="D8" s="172"/>
      <c r="E8" s="173"/>
      <c r="F8" s="174"/>
      <c r="G8" s="174">
        <f>SUMIF(AE9:AE11,"&lt;&gt;NOR",G9:G11)</f>
        <v>0</v>
      </c>
      <c r="H8" s="174"/>
      <c r="I8" s="174">
        <f>SUM(I9:I11)</f>
        <v>0</v>
      </c>
      <c r="J8" s="174"/>
      <c r="K8" s="174">
        <f>SUM(K9:K11)</f>
        <v>32500</v>
      </c>
      <c r="L8" s="174"/>
      <c r="M8" s="174">
        <f>SUM(M9:M11)</f>
        <v>0</v>
      </c>
      <c r="N8" s="153"/>
      <c r="O8" s="153">
        <f>SUM(O9:O11)</f>
        <v>0</v>
      </c>
      <c r="P8" s="153"/>
      <c r="Q8" s="153">
        <f>SUM(Q9:Q11)</f>
        <v>0</v>
      </c>
      <c r="R8" s="153"/>
      <c r="S8" s="153"/>
      <c r="T8" s="169"/>
      <c r="U8" s="153">
        <f>SUM(U9:U11)</f>
        <v>0</v>
      </c>
      <c r="AE8" t="s">
        <v>79</v>
      </c>
    </row>
    <row r="9" spans="1:60" outlineLevel="1" x14ac:dyDescent="0.2">
      <c r="A9" s="149">
        <v>1</v>
      </c>
      <c r="B9" s="155" t="s">
        <v>80</v>
      </c>
      <c r="C9" s="182" t="s">
        <v>81</v>
      </c>
      <c r="D9" s="157" t="s">
        <v>82</v>
      </c>
      <c r="E9" s="163">
        <v>9</v>
      </c>
      <c r="F9" s="165"/>
      <c r="G9" s="165"/>
      <c r="H9" s="165">
        <v>0</v>
      </c>
      <c r="I9" s="165">
        <f>ROUND(E9*H9,2)</f>
        <v>0</v>
      </c>
      <c r="J9" s="165">
        <v>2500</v>
      </c>
      <c r="K9" s="165">
        <f>ROUND(E9*J9,2)</f>
        <v>22500</v>
      </c>
      <c r="L9" s="165">
        <v>21</v>
      </c>
      <c r="M9" s="165">
        <f>G9*(1+L9/100)</f>
        <v>0</v>
      </c>
      <c r="N9" s="158">
        <v>0</v>
      </c>
      <c r="O9" s="158">
        <f>ROUND(E9*N9,5)</f>
        <v>0</v>
      </c>
      <c r="P9" s="158">
        <v>0</v>
      </c>
      <c r="Q9" s="158">
        <f>ROUND(E9*P9,5)</f>
        <v>0</v>
      </c>
      <c r="R9" s="158"/>
      <c r="S9" s="158"/>
      <c r="T9" s="159">
        <v>0</v>
      </c>
      <c r="U9" s="158">
        <f>ROUND(E9*T9,2)</f>
        <v>0</v>
      </c>
      <c r="V9" s="148"/>
      <c r="W9" s="148"/>
      <c r="X9" s="148"/>
      <c r="Y9" s="148"/>
      <c r="Z9" s="148"/>
      <c r="AA9" s="148"/>
      <c r="AB9" s="148"/>
      <c r="AC9" s="148"/>
      <c r="AD9" s="148"/>
      <c r="AE9" s="148" t="s">
        <v>83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49">
        <v>2</v>
      </c>
      <c r="B10" s="155" t="s">
        <v>84</v>
      </c>
      <c r="C10" s="182" t="s">
        <v>85</v>
      </c>
      <c r="D10" s="157" t="s">
        <v>82</v>
      </c>
      <c r="E10" s="163">
        <v>20</v>
      </c>
      <c r="F10" s="165"/>
      <c r="G10" s="165"/>
      <c r="H10" s="165">
        <v>0</v>
      </c>
      <c r="I10" s="165">
        <f>ROUND(E10*H10,2)</f>
        <v>0</v>
      </c>
      <c r="J10" s="165">
        <v>250</v>
      </c>
      <c r="K10" s="165">
        <f>ROUND(E10*J10,2)</f>
        <v>5000</v>
      </c>
      <c r="L10" s="165">
        <v>21</v>
      </c>
      <c r="M10" s="165">
        <f>G10*(1+L10/100)</f>
        <v>0</v>
      </c>
      <c r="N10" s="158">
        <v>0</v>
      </c>
      <c r="O10" s="158">
        <f>ROUND(E10*N10,5)</f>
        <v>0</v>
      </c>
      <c r="P10" s="158">
        <v>0</v>
      </c>
      <c r="Q10" s="158">
        <f>ROUND(E10*P10,5)</f>
        <v>0</v>
      </c>
      <c r="R10" s="158"/>
      <c r="S10" s="158"/>
      <c r="T10" s="159">
        <v>0</v>
      </c>
      <c r="U10" s="158">
        <f>ROUND(E10*T10,2)</f>
        <v>0</v>
      </c>
      <c r="V10" s="148"/>
      <c r="W10" s="148"/>
      <c r="X10" s="148"/>
      <c r="Y10" s="148"/>
      <c r="Z10" s="148"/>
      <c r="AA10" s="148"/>
      <c r="AB10" s="148"/>
      <c r="AC10" s="148"/>
      <c r="AD10" s="148"/>
      <c r="AE10" s="148" t="s">
        <v>83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49">
        <v>3</v>
      </c>
      <c r="B11" s="155" t="s">
        <v>86</v>
      </c>
      <c r="C11" s="182" t="s">
        <v>87</v>
      </c>
      <c r="D11" s="157" t="s">
        <v>82</v>
      </c>
      <c r="E11" s="163">
        <v>1</v>
      </c>
      <c r="F11" s="165"/>
      <c r="G11" s="165"/>
      <c r="H11" s="165">
        <v>0</v>
      </c>
      <c r="I11" s="165">
        <f>ROUND(E11*H11,2)</f>
        <v>0</v>
      </c>
      <c r="J11" s="165">
        <v>5000</v>
      </c>
      <c r="K11" s="165">
        <f>ROUND(E11*J11,2)</f>
        <v>5000</v>
      </c>
      <c r="L11" s="165">
        <v>21</v>
      </c>
      <c r="M11" s="165">
        <f>G11*(1+L11/100)</f>
        <v>0</v>
      </c>
      <c r="N11" s="158">
        <v>0</v>
      </c>
      <c r="O11" s="158">
        <f>ROUND(E11*N11,5)</f>
        <v>0</v>
      </c>
      <c r="P11" s="158">
        <v>0</v>
      </c>
      <c r="Q11" s="158">
        <f>ROUND(E11*P11,5)</f>
        <v>0</v>
      </c>
      <c r="R11" s="158"/>
      <c r="S11" s="158"/>
      <c r="T11" s="159">
        <v>0</v>
      </c>
      <c r="U11" s="158">
        <f>ROUND(E11*T11,2)</f>
        <v>0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 t="s">
        <v>83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x14ac:dyDescent="0.2">
      <c r="A12" s="150" t="s">
        <v>78</v>
      </c>
      <c r="B12" s="156" t="s">
        <v>52</v>
      </c>
      <c r="C12" s="183" t="s">
        <v>26</v>
      </c>
      <c r="D12" s="160"/>
      <c r="E12" s="164"/>
      <c r="F12" s="166"/>
      <c r="G12" s="166"/>
      <c r="H12" s="166"/>
      <c r="I12" s="166">
        <f>SUM(I13:I16)</f>
        <v>0</v>
      </c>
      <c r="J12" s="166"/>
      <c r="K12" s="166">
        <f>SUM(K13:K16)</f>
        <v>34000</v>
      </c>
      <c r="L12" s="166"/>
      <c r="M12" s="166">
        <f>SUM(M13:M16)</f>
        <v>0</v>
      </c>
      <c r="N12" s="161"/>
      <c r="O12" s="161">
        <f>SUM(O13:O16)</f>
        <v>0</v>
      </c>
      <c r="P12" s="161"/>
      <c r="Q12" s="161">
        <f>SUM(Q13:Q16)</f>
        <v>0</v>
      </c>
      <c r="R12" s="161"/>
      <c r="S12" s="161"/>
      <c r="T12" s="162"/>
      <c r="U12" s="161">
        <f>SUM(U13:U16)</f>
        <v>0</v>
      </c>
      <c r="AE12" t="s">
        <v>79</v>
      </c>
    </row>
    <row r="13" spans="1:60" outlineLevel="1" x14ac:dyDescent="0.2">
      <c r="A13" s="149">
        <v>4</v>
      </c>
      <c r="B13" s="155" t="s">
        <v>88</v>
      </c>
      <c r="C13" s="182" t="s">
        <v>89</v>
      </c>
      <c r="D13" s="157" t="s">
        <v>82</v>
      </c>
      <c r="E13" s="163">
        <v>1</v>
      </c>
      <c r="F13" s="165"/>
      <c r="G13" s="165"/>
      <c r="H13" s="165">
        <v>0</v>
      </c>
      <c r="I13" s="165">
        <f>ROUND(E13*H13,2)</f>
        <v>0</v>
      </c>
      <c r="J13" s="165">
        <v>3500</v>
      </c>
      <c r="K13" s="165">
        <f>ROUND(E13*J13,2)</f>
        <v>3500</v>
      </c>
      <c r="L13" s="165">
        <v>21</v>
      </c>
      <c r="M13" s="165">
        <f>G13*(1+L13/100)</f>
        <v>0</v>
      </c>
      <c r="N13" s="158">
        <v>0</v>
      </c>
      <c r="O13" s="158">
        <f>ROUND(E13*N13,5)</f>
        <v>0</v>
      </c>
      <c r="P13" s="158">
        <v>0</v>
      </c>
      <c r="Q13" s="158">
        <f>ROUND(E13*P13,5)</f>
        <v>0</v>
      </c>
      <c r="R13" s="158"/>
      <c r="S13" s="158"/>
      <c r="T13" s="159">
        <v>0</v>
      </c>
      <c r="U13" s="158">
        <f>ROUND(E13*T13,2)</f>
        <v>0</v>
      </c>
      <c r="V13" s="148"/>
      <c r="W13" s="148"/>
      <c r="X13" s="148"/>
      <c r="Y13" s="148"/>
      <c r="Z13" s="148"/>
      <c r="AA13" s="148"/>
      <c r="AB13" s="148"/>
      <c r="AC13" s="148"/>
      <c r="AD13" s="148"/>
      <c r="AE13" s="148" t="s">
        <v>83</v>
      </c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49">
        <v>5</v>
      </c>
      <c r="B14" s="155" t="s">
        <v>90</v>
      </c>
      <c r="C14" s="182" t="s">
        <v>91</v>
      </c>
      <c r="D14" s="157" t="s">
        <v>82</v>
      </c>
      <c r="E14" s="163">
        <v>1</v>
      </c>
      <c r="F14" s="165"/>
      <c r="G14" s="165"/>
      <c r="H14" s="165">
        <v>0</v>
      </c>
      <c r="I14" s="165">
        <f>ROUND(E14*H14,2)</f>
        <v>0</v>
      </c>
      <c r="J14" s="165">
        <v>3500</v>
      </c>
      <c r="K14" s="165">
        <f>ROUND(E14*J14,2)</f>
        <v>3500</v>
      </c>
      <c r="L14" s="165">
        <v>21</v>
      </c>
      <c r="M14" s="165">
        <f>G14*(1+L14/100)</f>
        <v>0</v>
      </c>
      <c r="N14" s="158">
        <v>0</v>
      </c>
      <c r="O14" s="158">
        <f>ROUND(E14*N14,5)</f>
        <v>0</v>
      </c>
      <c r="P14" s="158">
        <v>0</v>
      </c>
      <c r="Q14" s="158">
        <f>ROUND(E14*P14,5)</f>
        <v>0</v>
      </c>
      <c r="R14" s="158"/>
      <c r="S14" s="158"/>
      <c r="T14" s="159">
        <v>0</v>
      </c>
      <c r="U14" s="158">
        <f>ROUND(E14*T14,2)</f>
        <v>0</v>
      </c>
      <c r="V14" s="148"/>
      <c r="W14" s="148"/>
      <c r="X14" s="148"/>
      <c r="Y14" s="148"/>
      <c r="Z14" s="148"/>
      <c r="AA14" s="148"/>
      <c r="AB14" s="148"/>
      <c r="AC14" s="148"/>
      <c r="AD14" s="148"/>
      <c r="AE14" s="148" t="s">
        <v>83</v>
      </c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49">
        <v>6</v>
      </c>
      <c r="B15" s="155" t="s">
        <v>92</v>
      </c>
      <c r="C15" s="182" t="s">
        <v>93</v>
      </c>
      <c r="D15" s="157" t="s">
        <v>82</v>
      </c>
      <c r="E15" s="163">
        <v>1</v>
      </c>
      <c r="F15" s="165"/>
      <c r="G15" s="165"/>
      <c r="H15" s="165">
        <v>0</v>
      </c>
      <c r="I15" s="165">
        <f>ROUND(E15*H15,2)</f>
        <v>0</v>
      </c>
      <c r="J15" s="165">
        <v>22000</v>
      </c>
      <c r="K15" s="165">
        <f>ROUND(E15*J15,2)</f>
        <v>22000</v>
      </c>
      <c r="L15" s="165">
        <v>21</v>
      </c>
      <c r="M15" s="165">
        <f>G15*(1+L15/100)</f>
        <v>0</v>
      </c>
      <c r="N15" s="158">
        <v>0</v>
      </c>
      <c r="O15" s="158">
        <f>ROUND(E15*N15,5)</f>
        <v>0</v>
      </c>
      <c r="P15" s="158">
        <v>0</v>
      </c>
      <c r="Q15" s="158">
        <f>ROUND(E15*P15,5)</f>
        <v>0</v>
      </c>
      <c r="R15" s="158"/>
      <c r="S15" s="158"/>
      <c r="T15" s="159">
        <v>0</v>
      </c>
      <c r="U15" s="158">
        <f>ROUND(E15*T15,2)</f>
        <v>0</v>
      </c>
      <c r="V15" s="148"/>
      <c r="W15" s="148"/>
      <c r="X15" s="148"/>
      <c r="Y15" s="148"/>
      <c r="Z15" s="148"/>
      <c r="AA15" s="148"/>
      <c r="AB15" s="148"/>
      <c r="AC15" s="148"/>
      <c r="AD15" s="148"/>
      <c r="AE15" s="148" t="s">
        <v>83</v>
      </c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5">
        <v>7</v>
      </c>
      <c r="B16" s="176" t="s">
        <v>94</v>
      </c>
      <c r="C16" s="184" t="s">
        <v>95</v>
      </c>
      <c r="D16" s="177" t="s">
        <v>82</v>
      </c>
      <c r="E16" s="178">
        <v>1</v>
      </c>
      <c r="F16" s="179"/>
      <c r="G16" s="179"/>
      <c r="H16" s="179">
        <v>0</v>
      </c>
      <c r="I16" s="179">
        <f>ROUND(E16*H16,2)</f>
        <v>0</v>
      </c>
      <c r="J16" s="179">
        <v>5000</v>
      </c>
      <c r="K16" s="179">
        <f>ROUND(E16*J16,2)</f>
        <v>5000</v>
      </c>
      <c r="L16" s="179">
        <v>21</v>
      </c>
      <c r="M16" s="179">
        <f>G16*(1+L16/100)</f>
        <v>0</v>
      </c>
      <c r="N16" s="180">
        <v>0</v>
      </c>
      <c r="O16" s="180">
        <f>ROUND(E16*N16,5)</f>
        <v>0</v>
      </c>
      <c r="P16" s="180">
        <v>0</v>
      </c>
      <c r="Q16" s="180">
        <f>ROUND(E16*P16,5)</f>
        <v>0</v>
      </c>
      <c r="R16" s="180"/>
      <c r="S16" s="180"/>
      <c r="T16" s="181">
        <v>0</v>
      </c>
      <c r="U16" s="180">
        <f>ROUND(E16*T16,2)</f>
        <v>0</v>
      </c>
      <c r="V16" s="148"/>
      <c r="W16" s="148"/>
      <c r="X16" s="148"/>
      <c r="Y16" s="148"/>
      <c r="Z16" s="148"/>
      <c r="AA16" s="148"/>
      <c r="AB16" s="148"/>
      <c r="AC16" s="148"/>
      <c r="AD16" s="148"/>
      <c r="AE16" s="148" t="s">
        <v>83</v>
      </c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31" x14ac:dyDescent="0.2">
      <c r="A17" s="6"/>
      <c r="B17" s="7" t="s">
        <v>96</v>
      </c>
      <c r="C17" s="185" t="s">
        <v>96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AC17">
        <v>15</v>
      </c>
      <c r="AD17">
        <v>21</v>
      </c>
    </row>
    <row r="18" spans="1:31" x14ac:dyDescent="0.2">
      <c r="C18" s="186"/>
      <c r="AE18" t="s">
        <v>97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Starostka</cp:lastModifiedBy>
  <cp:lastPrinted>2014-02-28T09:52:57Z</cp:lastPrinted>
  <dcterms:created xsi:type="dcterms:W3CDTF">2009-04-08T07:15:50Z</dcterms:created>
  <dcterms:modified xsi:type="dcterms:W3CDTF">2020-05-28T08:17:32Z</dcterms:modified>
</cp:coreProperties>
</file>