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tarostka data\Dokumenty\Dokumenty starostka\Rok 2020\květen 2020\Výběrko 4,2020 - hřiště\"/>
    </mc:Choice>
  </mc:AlternateContent>
  <xr:revisionPtr revIDLastSave="0" documentId="8_{2CEE04D7-6B4E-414A-A006-F7FA1143B7DD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Pol'!$A$1:$U$285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" l="1"/>
  <c r="G29" i="1" s="1"/>
  <c r="BA279" i="12" l="1"/>
  <c r="BA269" i="12"/>
  <c r="BA266" i="12"/>
  <c r="BA248" i="12"/>
  <c r="BA239" i="12"/>
  <c r="BA230" i="12"/>
  <c r="BA217" i="12"/>
  <c r="BA213" i="12"/>
  <c r="BA156" i="12"/>
  <c r="BA149" i="12"/>
  <c r="BA146" i="12"/>
  <c r="BA143" i="12"/>
  <c r="BA109" i="12"/>
  <c r="BA57" i="12"/>
  <c r="G8" i="12"/>
  <c r="I9" i="12"/>
  <c r="K9" i="12"/>
  <c r="M9" i="12"/>
  <c r="O9" i="12"/>
  <c r="Q9" i="12"/>
  <c r="U9" i="12"/>
  <c r="I11" i="12"/>
  <c r="K11" i="12"/>
  <c r="M11" i="12"/>
  <c r="O11" i="12"/>
  <c r="Q11" i="12"/>
  <c r="U11" i="12"/>
  <c r="I15" i="12"/>
  <c r="K15" i="12"/>
  <c r="M15" i="12"/>
  <c r="O15" i="12"/>
  <c r="Q15" i="12"/>
  <c r="U15" i="12"/>
  <c r="I17" i="12"/>
  <c r="K17" i="12"/>
  <c r="M17" i="12"/>
  <c r="O17" i="12"/>
  <c r="Q17" i="12"/>
  <c r="U17" i="12"/>
  <c r="I19" i="12"/>
  <c r="K19" i="12"/>
  <c r="M19" i="12"/>
  <c r="O19" i="12"/>
  <c r="Q19" i="12"/>
  <c r="U19" i="12"/>
  <c r="I21" i="12"/>
  <c r="K21" i="12"/>
  <c r="M21" i="12"/>
  <c r="O21" i="12"/>
  <c r="Q21" i="12"/>
  <c r="U21" i="12"/>
  <c r="I24" i="12"/>
  <c r="K24" i="12"/>
  <c r="M24" i="12"/>
  <c r="O24" i="12"/>
  <c r="Q24" i="12"/>
  <c r="U24" i="12"/>
  <c r="I27" i="12"/>
  <c r="K27" i="12"/>
  <c r="M27" i="12"/>
  <c r="O27" i="12"/>
  <c r="Q27" i="12"/>
  <c r="U27" i="12"/>
  <c r="I29" i="12"/>
  <c r="K29" i="12"/>
  <c r="M29" i="12"/>
  <c r="O29" i="12"/>
  <c r="Q29" i="12"/>
  <c r="U29" i="12"/>
  <c r="I39" i="12"/>
  <c r="K39" i="12"/>
  <c r="M39" i="12"/>
  <c r="O39" i="12"/>
  <c r="Q39" i="12"/>
  <c r="U39" i="12"/>
  <c r="I42" i="12"/>
  <c r="K42" i="12"/>
  <c r="M42" i="12"/>
  <c r="O42" i="12"/>
  <c r="Q42" i="12"/>
  <c r="U42" i="12"/>
  <c r="I45" i="12"/>
  <c r="K45" i="12"/>
  <c r="M45" i="12"/>
  <c r="O45" i="12"/>
  <c r="Q45" i="12"/>
  <c r="U45" i="12"/>
  <c r="I49" i="12"/>
  <c r="K49" i="12"/>
  <c r="M49" i="12"/>
  <c r="O49" i="12"/>
  <c r="Q49" i="12"/>
  <c r="U49" i="12"/>
  <c r="I51" i="12"/>
  <c r="K51" i="12"/>
  <c r="M51" i="12"/>
  <c r="O51" i="12"/>
  <c r="Q51" i="12"/>
  <c r="U51" i="12"/>
  <c r="I53" i="12"/>
  <c r="K53" i="12"/>
  <c r="M53" i="12"/>
  <c r="O53" i="12"/>
  <c r="Q53" i="12"/>
  <c r="U53" i="12"/>
  <c r="G55" i="12"/>
  <c r="I56" i="12"/>
  <c r="K56" i="12"/>
  <c r="M56" i="12"/>
  <c r="O56" i="12"/>
  <c r="Q56" i="12"/>
  <c r="U56" i="12"/>
  <c r="I58" i="12"/>
  <c r="K58" i="12"/>
  <c r="M58" i="12"/>
  <c r="O58" i="12"/>
  <c r="Q58" i="12"/>
  <c r="U58" i="12"/>
  <c r="I59" i="12"/>
  <c r="K59" i="12"/>
  <c r="M59" i="12"/>
  <c r="O59" i="12"/>
  <c r="Q59" i="12"/>
  <c r="U59" i="12"/>
  <c r="I60" i="12"/>
  <c r="K60" i="12"/>
  <c r="M60" i="12"/>
  <c r="O60" i="12"/>
  <c r="Q60" i="12"/>
  <c r="U60" i="12"/>
  <c r="I61" i="12"/>
  <c r="K61" i="12"/>
  <c r="M61" i="12"/>
  <c r="O61" i="12"/>
  <c r="Q61" i="12"/>
  <c r="U61" i="12"/>
  <c r="I62" i="12"/>
  <c r="K62" i="12"/>
  <c r="M62" i="12"/>
  <c r="O62" i="12"/>
  <c r="Q62" i="12"/>
  <c r="U62" i="12"/>
  <c r="I63" i="12"/>
  <c r="K63" i="12"/>
  <c r="M63" i="12"/>
  <c r="O63" i="12"/>
  <c r="Q63" i="12"/>
  <c r="U63" i="12"/>
  <c r="I64" i="12"/>
  <c r="K64" i="12"/>
  <c r="M64" i="12"/>
  <c r="O64" i="12"/>
  <c r="Q64" i="12"/>
  <c r="U64" i="12"/>
  <c r="I72" i="12"/>
  <c r="K72" i="12"/>
  <c r="M72" i="12"/>
  <c r="O72" i="12"/>
  <c r="Q72" i="12"/>
  <c r="U72" i="12"/>
  <c r="I74" i="12"/>
  <c r="K74" i="12"/>
  <c r="M74" i="12"/>
  <c r="O74" i="12"/>
  <c r="Q74" i="12"/>
  <c r="U74" i="12"/>
  <c r="I76" i="12"/>
  <c r="K76" i="12"/>
  <c r="M76" i="12"/>
  <c r="O76" i="12"/>
  <c r="Q76" i="12"/>
  <c r="U76" i="12"/>
  <c r="G78" i="12"/>
  <c r="I79" i="12"/>
  <c r="K79" i="12"/>
  <c r="M79" i="12"/>
  <c r="O79" i="12"/>
  <c r="Q79" i="12"/>
  <c r="U79" i="12"/>
  <c r="I81" i="12"/>
  <c r="K81" i="12"/>
  <c r="M81" i="12"/>
  <c r="O81" i="12"/>
  <c r="Q81" i="12"/>
  <c r="U81" i="12"/>
  <c r="I83" i="12"/>
  <c r="K83" i="12"/>
  <c r="M83" i="12"/>
  <c r="O83" i="12"/>
  <c r="Q83" i="12"/>
  <c r="U83" i="12"/>
  <c r="I85" i="12"/>
  <c r="K85" i="12"/>
  <c r="M85" i="12"/>
  <c r="O85" i="12"/>
  <c r="Q85" i="12"/>
  <c r="U85" i="12"/>
  <c r="I87" i="12"/>
  <c r="K87" i="12"/>
  <c r="M87" i="12"/>
  <c r="O87" i="12"/>
  <c r="Q87" i="12"/>
  <c r="U87" i="12"/>
  <c r="I89" i="12"/>
  <c r="K89" i="12"/>
  <c r="M89" i="12"/>
  <c r="O89" i="12"/>
  <c r="Q89" i="12"/>
  <c r="U89" i="12"/>
  <c r="I91" i="12"/>
  <c r="K91" i="12"/>
  <c r="M91" i="12"/>
  <c r="O91" i="12"/>
  <c r="Q91" i="12"/>
  <c r="U91" i="12"/>
  <c r="I93" i="12"/>
  <c r="K93" i="12"/>
  <c r="M93" i="12"/>
  <c r="O93" i="12"/>
  <c r="Q93" i="12"/>
  <c r="U93" i="12"/>
  <c r="I95" i="12"/>
  <c r="K95" i="12"/>
  <c r="M95" i="12"/>
  <c r="O95" i="12"/>
  <c r="Q95" i="12"/>
  <c r="U95" i="12"/>
  <c r="G97" i="12"/>
  <c r="I98" i="12"/>
  <c r="K98" i="12"/>
  <c r="M98" i="12"/>
  <c r="O98" i="12"/>
  <c r="Q98" i="12"/>
  <c r="U98" i="12"/>
  <c r="I108" i="12"/>
  <c r="K108" i="12"/>
  <c r="M108" i="12"/>
  <c r="O108" i="12"/>
  <c r="Q108" i="12"/>
  <c r="U108" i="12"/>
  <c r="I113" i="12"/>
  <c r="K113" i="12"/>
  <c r="M113" i="12"/>
  <c r="O113" i="12"/>
  <c r="Q113" i="12"/>
  <c r="U113" i="12"/>
  <c r="I123" i="12"/>
  <c r="K123" i="12"/>
  <c r="M123" i="12"/>
  <c r="O123" i="12"/>
  <c r="Q123" i="12"/>
  <c r="U123" i="12"/>
  <c r="I130" i="12"/>
  <c r="K130" i="12"/>
  <c r="M130" i="12"/>
  <c r="O130" i="12"/>
  <c r="Q130" i="12"/>
  <c r="U130" i="12"/>
  <c r="G137" i="12"/>
  <c r="I138" i="12"/>
  <c r="K138" i="12"/>
  <c r="M138" i="12"/>
  <c r="O138" i="12"/>
  <c r="Q138" i="12"/>
  <c r="U138" i="12"/>
  <c r="I140" i="12"/>
  <c r="K140" i="12"/>
  <c r="M140" i="12"/>
  <c r="O140" i="12"/>
  <c r="Q140" i="12"/>
  <c r="U140" i="12"/>
  <c r="I142" i="12"/>
  <c r="K142" i="12"/>
  <c r="M142" i="12"/>
  <c r="O142" i="12"/>
  <c r="Q142" i="12"/>
  <c r="U142" i="12"/>
  <c r="I145" i="12"/>
  <c r="K145" i="12"/>
  <c r="M145" i="12"/>
  <c r="O145" i="12"/>
  <c r="Q145" i="12"/>
  <c r="U145" i="12"/>
  <c r="I148" i="12"/>
  <c r="K148" i="12"/>
  <c r="M148" i="12"/>
  <c r="O148" i="12"/>
  <c r="Q148" i="12"/>
  <c r="U148" i="12"/>
  <c r="I151" i="12"/>
  <c r="K151" i="12"/>
  <c r="M151" i="12"/>
  <c r="O151" i="12"/>
  <c r="Q151" i="12"/>
  <c r="U151" i="12"/>
  <c r="I153" i="12"/>
  <c r="K153" i="12"/>
  <c r="M153" i="12"/>
  <c r="O153" i="12"/>
  <c r="Q153" i="12"/>
  <c r="U153" i="12"/>
  <c r="I155" i="12"/>
  <c r="K155" i="12"/>
  <c r="M155" i="12"/>
  <c r="O155" i="12"/>
  <c r="Q155" i="12"/>
  <c r="U155" i="12"/>
  <c r="I159" i="12"/>
  <c r="K159" i="12"/>
  <c r="M159" i="12"/>
  <c r="O159" i="12"/>
  <c r="Q159" i="12"/>
  <c r="U159" i="12"/>
  <c r="I161" i="12"/>
  <c r="K161" i="12"/>
  <c r="M161" i="12"/>
  <c r="O161" i="12"/>
  <c r="Q161" i="12"/>
  <c r="U161" i="12"/>
  <c r="G163" i="12"/>
  <c r="I164" i="12"/>
  <c r="K164" i="12"/>
  <c r="M164" i="12"/>
  <c r="O164" i="12"/>
  <c r="Q164" i="12"/>
  <c r="U164" i="12"/>
  <c r="I166" i="12"/>
  <c r="K166" i="12"/>
  <c r="M166" i="12"/>
  <c r="O166" i="12"/>
  <c r="Q166" i="12"/>
  <c r="U166" i="12"/>
  <c r="I168" i="12"/>
  <c r="K168" i="12"/>
  <c r="M168" i="12"/>
  <c r="O168" i="12"/>
  <c r="Q168" i="12"/>
  <c r="U168" i="12"/>
  <c r="I170" i="12"/>
  <c r="K170" i="12"/>
  <c r="M170" i="12"/>
  <c r="O170" i="12"/>
  <c r="Q170" i="12"/>
  <c r="U170" i="12"/>
  <c r="I172" i="12"/>
  <c r="K172" i="12"/>
  <c r="M172" i="12"/>
  <c r="O172" i="12"/>
  <c r="Q172" i="12"/>
  <c r="U172" i="12"/>
  <c r="I174" i="12"/>
  <c r="K174" i="12"/>
  <c r="M174" i="12"/>
  <c r="O174" i="12"/>
  <c r="Q174" i="12"/>
  <c r="U174" i="12"/>
  <c r="I176" i="12"/>
  <c r="K176" i="12"/>
  <c r="M176" i="12"/>
  <c r="O176" i="12"/>
  <c r="Q176" i="12"/>
  <c r="U176" i="12"/>
  <c r="I178" i="12"/>
  <c r="K178" i="12"/>
  <c r="M178" i="12"/>
  <c r="O178" i="12"/>
  <c r="Q178" i="12"/>
  <c r="U178" i="12"/>
  <c r="G180" i="12"/>
  <c r="I181" i="12"/>
  <c r="K181" i="12"/>
  <c r="M181" i="12"/>
  <c r="O181" i="12"/>
  <c r="Q181" i="12"/>
  <c r="U181" i="12"/>
  <c r="I183" i="12"/>
  <c r="K183" i="12"/>
  <c r="M183" i="12"/>
  <c r="O183" i="12"/>
  <c r="Q183" i="12"/>
  <c r="U183" i="12"/>
  <c r="I185" i="12"/>
  <c r="K185" i="12"/>
  <c r="M185" i="12"/>
  <c r="O185" i="12"/>
  <c r="Q185" i="12"/>
  <c r="U185" i="12"/>
  <c r="G187" i="12"/>
  <c r="I188" i="12"/>
  <c r="K188" i="12"/>
  <c r="M188" i="12"/>
  <c r="O188" i="12"/>
  <c r="Q188" i="12"/>
  <c r="U188" i="12"/>
  <c r="I190" i="12"/>
  <c r="K190" i="12"/>
  <c r="M190" i="12"/>
  <c r="O190" i="12"/>
  <c r="Q190" i="12"/>
  <c r="U190" i="12"/>
  <c r="I192" i="12"/>
  <c r="K192" i="12"/>
  <c r="M192" i="12"/>
  <c r="O192" i="12"/>
  <c r="Q192" i="12"/>
  <c r="U192" i="12"/>
  <c r="I194" i="12"/>
  <c r="K194" i="12"/>
  <c r="M194" i="12"/>
  <c r="O194" i="12"/>
  <c r="Q194" i="12"/>
  <c r="U194" i="12"/>
  <c r="I196" i="12"/>
  <c r="K196" i="12"/>
  <c r="M196" i="12"/>
  <c r="O196" i="12"/>
  <c r="Q196" i="12"/>
  <c r="U196" i="12"/>
  <c r="G198" i="12"/>
  <c r="I199" i="12"/>
  <c r="K199" i="12"/>
  <c r="M199" i="12"/>
  <c r="O199" i="12"/>
  <c r="Q199" i="12"/>
  <c r="U199" i="12"/>
  <c r="I202" i="12"/>
  <c r="K202" i="12"/>
  <c r="M202" i="12"/>
  <c r="O202" i="12"/>
  <c r="Q202" i="12"/>
  <c r="U202" i="12"/>
  <c r="I204" i="12"/>
  <c r="K204" i="12"/>
  <c r="M204" i="12"/>
  <c r="O204" i="12"/>
  <c r="Q204" i="12"/>
  <c r="U204" i="12"/>
  <c r="I206" i="12"/>
  <c r="K206" i="12"/>
  <c r="M206" i="12"/>
  <c r="O206" i="12"/>
  <c r="Q206" i="12"/>
  <c r="U206" i="12"/>
  <c r="I209" i="12"/>
  <c r="K209" i="12"/>
  <c r="M209" i="12"/>
  <c r="O209" i="12"/>
  <c r="Q209" i="12"/>
  <c r="U209" i="12"/>
  <c r="I212" i="12"/>
  <c r="K212" i="12"/>
  <c r="M212" i="12"/>
  <c r="O212" i="12"/>
  <c r="Q212" i="12"/>
  <c r="U212" i="12"/>
  <c r="I216" i="12"/>
  <c r="K216" i="12"/>
  <c r="M216" i="12"/>
  <c r="O216" i="12"/>
  <c r="Q216" i="12"/>
  <c r="U216" i="12"/>
  <c r="I220" i="12"/>
  <c r="K220" i="12"/>
  <c r="M220" i="12"/>
  <c r="O220" i="12"/>
  <c r="Q220" i="12"/>
  <c r="U220" i="12"/>
  <c r="I222" i="12"/>
  <c r="K222" i="12"/>
  <c r="M222" i="12"/>
  <c r="O222" i="12"/>
  <c r="Q222" i="12"/>
  <c r="U222" i="12"/>
  <c r="I224" i="12"/>
  <c r="K224" i="12"/>
  <c r="M224" i="12"/>
  <c r="O224" i="12"/>
  <c r="Q224" i="12"/>
  <c r="U224" i="12"/>
  <c r="I226" i="12"/>
  <c r="K226" i="12"/>
  <c r="M226" i="12"/>
  <c r="O226" i="12"/>
  <c r="Q226" i="12"/>
  <c r="U226" i="12"/>
  <c r="G228" i="12"/>
  <c r="I229" i="12"/>
  <c r="K229" i="12"/>
  <c r="M229" i="12"/>
  <c r="O229" i="12"/>
  <c r="Q229" i="12"/>
  <c r="U229" i="12"/>
  <c r="I232" i="12"/>
  <c r="K232" i="12"/>
  <c r="M232" i="12"/>
  <c r="O232" i="12"/>
  <c r="Q232" i="12"/>
  <c r="U232" i="12"/>
  <c r="I234" i="12"/>
  <c r="K234" i="12"/>
  <c r="M234" i="12"/>
  <c r="O234" i="12"/>
  <c r="Q234" i="12"/>
  <c r="U234" i="12"/>
  <c r="I236" i="12"/>
  <c r="K236" i="12"/>
  <c r="M236" i="12"/>
  <c r="O236" i="12"/>
  <c r="Q236" i="12"/>
  <c r="U236" i="12"/>
  <c r="I238" i="12"/>
  <c r="K238" i="12"/>
  <c r="M238" i="12"/>
  <c r="O238" i="12"/>
  <c r="Q238" i="12"/>
  <c r="U238" i="12"/>
  <c r="I241" i="12"/>
  <c r="K241" i="12"/>
  <c r="M241" i="12"/>
  <c r="O241" i="12"/>
  <c r="Q241" i="12"/>
  <c r="U241" i="12"/>
  <c r="I243" i="12"/>
  <c r="K243" i="12"/>
  <c r="M243" i="12"/>
  <c r="O243" i="12"/>
  <c r="Q243" i="12"/>
  <c r="U243" i="12"/>
  <c r="I245" i="12"/>
  <c r="K245" i="12"/>
  <c r="M245" i="12"/>
  <c r="O245" i="12"/>
  <c r="Q245" i="12"/>
  <c r="U245" i="12"/>
  <c r="I247" i="12"/>
  <c r="K247" i="12"/>
  <c r="M247" i="12"/>
  <c r="O247" i="12"/>
  <c r="Q247" i="12"/>
  <c r="U247" i="12"/>
  <c r="G250" i="12"/>
  <c r="I251" i="12"/>
  <c r="K251" i="12"/>
  <c r="M251" i="12"/>
  <c r="O251" i="12"/>
  <c r="Q251" i="12"/>
  <c r="U251" i="12"/>
  <c r="I253" i="12"/>
  <c r="K253" i="12"/>
  <c r="M253" i="12"/>
  <c r="O253" i="12"/>
  <c r="Q253" i="12"/>
  <c r="U253" i="12"/>
  <c r="G255" i="12"/>
  <c r="I256" i="12"/>
  <c r="I255" i="12" s="1"/>
  <c r="K256" i="12"/>
  <c r="K255" i="12" s="1"/>
  <c r="M256" i="12"/>
  <c r="M255" i="12" s="1"/>
  <c r="O256" i="12"/>
  <c r="O255" i="12" s="1"/>
  <c r="Q256" i="12"/>
  <c r="Q255" i="12" s="1"/>
  <c r="U256" i="12"/>
  <c r="U255" i="12" s="1"/>
  <c r="G257" i="12"/>
  <c r="I258" i="12"/>
  <c r="K258" i="12"/>
  <c r="M258" i="12"/>
  <c r="O258" i="12"/>
  <c r="Q258" i="12"/>
  <c r="U258" i="12"/>
  <c r="I260" i="12"/>
  <c r="K260" i="12"/>
  <c r="M260" i="12"/>
  <c r="O260" i="12"/>
  <c r="Q260" i="12"/>
  <c r="U260" i="12"/>
  <c r="I262" i="12"/>
  <c r="K262" i="12"/>
  <c r="M262" i="12"/>
  <c r="O262" i="12"/>
  <c r="Q262" i="12"/>
  <c r="U262" i="12"/>
  <c r="G264" i="12"/>
  <c r="I265" i="12"/>
  <c r="K265" i="12"/>
  <c r="M265" i="12"/>
  <c r="O265" i="12"/>
  <c r="Q265" i="12"/>
  <c r="U265" i="12"/>
  <c r="I268" i="12"/>
  <c r="I264" i="12" s="1"/>
  <c r="K268" i="12"/>
  <c r="M268" i="12"/>
  <c r="O268" i="12"/>
  <c r="Q268" i="12"/>
  <c r="Q264" i="12" s="1"/>
  <c r="U268" i="12"/>
  <c r="I271" i="12"/>
  <c r="K271" i="12"/>
  <c r="M271" i="12"/>
  <c r="O271" i="12"/>
  <c r="Q271" i="12"/>
  <c r="U271" i="12"/>
  <c r="G274" i="12"/>
  <c r="I275" i="12"/>
  <c r="K275" i="12"/>
  <c r="M275" i="12"/>
  <c r="O275" i="12"/>
  <c r="Q275" i="12"/>
  <c r="U275" i="12"/>
  <c r="I276" i="12"/>
  <c r="K276" i="12"/>
  <c r="M276" i="12"/>
  <c r="O276" i="12"/>
  <c r="Q276" i="12"/>
  <c r="U276" i="12"/>
  <c r="I277" i="12"/>
  <c r="K277" i="12"/>
  <c r="M277" i="12"/>
  <c r="O277" i="12"/>
  <c r="Q277" i="12"/>
  <c r="U277" i="12"/>
  <c r="I278" i="12"/>
  <c r="K278" i="12"/>
  <c r="M278" i="12"/>
  <c r="O278" i="12"/>
  <c r="Q278" i="12"/>
  <c r="U278" i="12"/>
  <c r="I280" i="12"/>
  <c r="K280" i="12"/>
  <c r="M280" i="12"/>
  <c r="O280" i="12"/>
  <c r="Q280" i="12"/>
  <c r="U280" i="12"/>
  <c r="I281" i="12"/>
  <c r="K281" i="12"/>
  <c r="M281" i="12"/>
  <c r="O281" i="12"/>
  <c r="Q281" i="12"/>
  <c r="U281" i="12"/>
  <c r="I282" i="12"/>
  <c r="K282" i="12"/>
  <c r="M282" i="12"/>
  <c r="O282" i="12"/>
  <c r="Q282" i="12"/>
  <c r="U282" i="12"/>
  <c r="I283" i="12"/>
  <c r="K283" i="12"/>
  <c r="M283" i="12"/>
  <c r="O283" i="12"/>
  <c r="Q283" i="12"/>
  <c r="U283" i="12"/>
  <c r="I62" i="1"/>
  <c r="F40" i="1"/>
  <c r="G40" i="1"/>
  <c r="H40" i="1"/>
  <c r="I40" i="1"/>
  <c r="J39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Q257" i="12" l="1"/>
  <c r="I257" i="12"/>
  <c r="M257" i="12"/>
  <c r="M228" i="12"/>
  <c r="Q228" i="12"/>
  <c r="I228" i="12"/>
  <c r="I187" i="12"/>
  <c r="Q163" i="12"/>
  <c r="I163" i="12"/>
  <c r="M163" i="12"/>
  <c r="I97" i="12"/>
  <c r="U187" i="12"/>
  <c r="O163" i="12"/>
  <c r="U163" i="12"/>
  <c r="I137" i="12"/>
  <c r="M8" i="12"/>
  <c r="O274" i="12"/>
  <c r="U274" i="12"/>
  <c r="K274" i="12"/>
  <c r="U257" i="12"/>
  <c r="K257" i="12"/>
  <c r="O257" i="12"/>
  <c r="Q250" i="12"/>
  <c r="I250" i="12"/>
  <c r="M250" i="12"/>
  <c r="M198" i="12"/>
  <c r="Q198" i="12"/>
  <c r="I198" i="12"/>
  <c r="Q180" i="12"/>
  <c r="I180" i="12"/>
  <c r="M180" i="12"/>
  <c r="U97" i="12"/>
  <c r="K97" i="12"/>
  <c r="O97" i="12"/>
  <c r="O55" i="12"/>
  <c r="U55" i="12"/>
  <c r="K55" i="12"/>
  <c r="Q8" i="12"/>
  <c r="I8" i="12"/>
  <c r="M274" i="12"/>
  <c r="Q274" i="12"/>
  <c r="I274" i="12"/>
  <c r="Q187" i="12"/>
  <c r="M187" i="12"/>
  <c r="Q97" i="12"/>
  <c r="M97" i="12"/>
  <c r="M55" i="12"/>
  <c r="Q55" i="12"/>
  <c r="I55" i="12"/>
  <c r="M264" i="12"/>
  <c r="U228" i="12"/>
  <c r="K228" i="12"/>
  <c r="O228" i="12"/>
  <c r="O187" i="12"/>
  <c r="K187" i="12"/>
  <c r="K163" i="12"/>
  <c r="Q137" i="12"/>
  <c r="M137" i="12"/>
  <c r="M78" i="12"/>
  <c r="Q78" i="12"/>
  <c r="I78" i="12"/>
  <c r="O264" i="12"/>
  <c r="U264" i="12"/>
  <c r="K264" i="12"/>
  <c r="U250" i="12"/>
  <c r="K250" i="12"/>
  <c r="O250" i="12"/>
  <c r="O198" i="12"/>
  <c r="U198" i="12"/>
  <c r="K198" i="12"/>
  <c r="U180" i="12"/>
  <c r="K180" i="12"/>
  <c r="O180" i="12"/>
  <c r="O137" i="12"/>
  <c r="U137" i="12"/>
  <c r="K137" i="12"/>
  <c r="U78" i="12"/>
  <c r="K78" i="12"/>
  <c r="O78" i="12"/>
  <c r="O8" i="12"/>
  <c r="U8" i="12"/>
  <c r="K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<sst xmlns="http://schemas.openxmlformats.org/spreadsheetml/2006/main" count="937" uniqueCount="431">
  <si>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</si>
  <si>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</si>
  <si>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</si>
  <si>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</si>
  <si>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</si>
  <si>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</si>
  <si>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</si>
  <si>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</si>
  <si>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</si>
  <si>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</si>
  <si>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</si>
  <si>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</si>
  <si>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</si>
  <si>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</si>
  <si>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</si>
  <si>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</si>
  <si>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</si>
  <si>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</si>
  <si>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</si>
  <si>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</si>
  <si>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</si>
  <si>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</si>
  <si>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</si>
  <si>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</si>
  <si>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</si>
  <si>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</si>
  <si>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</si>
  <si>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</si>
  <si>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</si>
  <si>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</si>
  <si>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</si>
  <si>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</si>
  <si>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</si>
  <si>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</si>
  <si>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</si>
  <si>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</si>
  <si>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</si>
  <si>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</si>
  <si>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</si>
  <si>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</si>
  <si>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</si>
  <si>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</si>
  <si>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</si>
  <si>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</si>
  <si>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</si>
  <si>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Víceúčelové hřiště - Úholičky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</si>
  <si>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</si>
  <si>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</si>
  <si>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</si>
  <si>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</si>
  <si>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</si>
  <si>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</si>
  <si>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</si>
  <si>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11</t>
  </si>
  <si>
    <t>Přípravné a přidružené práce</t>
  </si>
  <si>
    <t>18</t>
  </si>
  <si>
    <t>Povrchové úpravy terénu</t>
  </si>
  <si>
    <t>2</t>
  </si>
  <si>
    <t>Základy a zvláštní zakládání</t>
  </si>
  <si>
    <t>3</t>
  </si>
  <si>
    <t>Svislé a kompletní konstrukce</t>
  </si>
  <si>
    <t>5</t>
  </si>
  <si>
    <t>Komunikace</t>
  </si>
  <si>
    <t>59</t>
  </si>
  <si>
    <t>Dlažby a předlažby komunikací</t>
  </si>
  <si>
    <t>8</t>
  </si>
  <si>
    <t>Trubní vedení</t>
  </si>
  <si>
    <t>88</t>
  </si>
  <si>
    <t>Potrubí z drenážek</t>
  </si>
  <si>
    <t>89</t>
  </si>
  <si>
    <t>Ostatní konstrukce na trub.ved</t>
  </si>
  <si>
    <t>91</t>
  </si>
  <si>
    <t>Doplňující práce na komunikaci</t>
  </si>
  <si>
    <t>99</t>
  </si>
  <si>
    <t>Staveništní přesun hmot</t>
  </si>
  <si>
    <t>762</t>
  </si>
  <si>
    <t>Konstrukce tesařské</t>
  </si>
  <si>
    <t>59.1</t>
  </si>
  <si>
    <t>Sportovní povrch</t>
  </si>
  <si>
    <t>59.2</t>
  </si>
  <si>
    <t>Sportovní vybavení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</si>
  <si>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</si>
  <si>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</si>
  <si>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</si>
  <si>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</si>
  <si>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</si>
  <si>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</si>
  <si>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</si>
  <si>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</si>
  <si>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</si>
  <si>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</si>
  <si>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</si>
  <si>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</si>
  <si>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</si>
  <si>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</si>
  <si>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</si>
  <si>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</si>
  <si>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</si>
  <si>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</si>
  <si>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</si>
  <si>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</si>
  <si>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</si>
  <si>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</si>
  <si>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</si>
  <si>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</si>
  <si>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</si>
  <si>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</si>
  <si>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</si>
  <si>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</si>
  <si>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</si>
  <si>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121101101R00</t>
  </si>
  <si>
    <t>Sejmutí ornice s přemístěním do 50 m</t>
  </si>
  <si>
    <t>m3</t>
  </si>
  <si>
    <t>POL1_0</t>
  </si>
  <si>
    <t>zpevněné plochy:604*0,15</t>
  </si>
  <si>
    <t>VV</t>
  </si>
  <si>
    <t>122201101R00</t>
  </si>
  <si>
    <t>Odkopávky nezapažené v hor. 3 do 100 m3</t>
  </si>
  <si>
    <t>zpevněné plochy:604*0,05</t>
  </si>
  <si>
    <t>zatravněné plochy:314*0,05</t>
  </si>
  <si>
    <t>další odkopávky:2*20*0,25</t>
  </si>
  <si>
    <t>tvorba pláně:604/2*0,15</t>
  </si>
  <si>
    <t>162301101R00</t>
  </si>
  <si>
    <t>Vodorovné přemístění výkopku z hor.1-4 do 500 m</t>
  </si>
  <si>
    <t>171101102R00</t>
  </si>
  <si>
    <t>Uložení sypaniny do násypů zhutněných na 96% PS</t>
  </si>
  <si>
    <t>132201111R00</t>
  </si>
  <si>
    <t>Hloubení rýh š.do 60 cm v hor.3 do 100 m3, STROJNĚ</t>
  </si>
  <si>
    <t>sběrný drén:167*0,3*0,4</t>
  </si>
  <si>
    <t>svodný drén:11*0,4*0,6</t>
  </si>
  <si>
    <t>132201211R00</t>
  </si>
  <si>
    <t>Hloubení rýh š.do 200 cm hor.3 do 100 m3,STROJNĚ</t>
  </si>
  <si>
    <t>kanalizace:2*1,1*2</t>
  </si>
  <si>
    <t>šachty:2*2*3,2</t>
  </si>
  <si>
    <t>131201112R00</t>
  </si>
  <si>
    <t>Hloubení nezapaž. jam hor.3 do 1000 m3, STROJNĚ</t>
  </si>
  <si>
    <t>zasakovací jímka 3x3 m:4,8*4,8*2,2</t>
  </si>
  <si>
    <t>133201101R00</t>
  </si>
  <si>
    <t>Hloubení šachet v hor.3 do 100 m3</t>
  </si>
  <si>
    <t>oplocení:0,5*0,5*1,1*8</t>
  </si>
  <si>
    <t>opocení:0,4*0,4*1,1*28</t>
  </si>
  <si>
    <t>oplocení:0,3*0,3*0,7*35</t>
  </si>
  <si>
    <t>m. kopaná:0,5*0,5*0,75*4</t>
  </si>
  <si>
    <t>volejbal, tenis:0,5*0,5*0,75*4</t>
  </si>
  <si>
    <t>streetbal:0,8*0,8*1,1*4</t>
  </si>
  <si>
    <t>lavičky:0,5*0,5*0,3*2*2</t>
  </si>
  <si>
    <t>koš:0,45*0,45*0,4*1</t>
  </si>
  <si>
    <t>stojan:0,5*0,2*0,3*2</t>
  </si>
  <si>
    <t>151101101R00</t>
  </si>
  <si>
    <t>Pažení a rozepření stěn rýh - příložné - hl.do 2 m</t>
  </si>
  <si>
    <t>m2</t>
  </si>
  <si>
    <t>kanalizace:2*2*2</t>
  </si>
  <si>
    <t>šachty:2*3,2*2</t>
  </si>
  <si>
    <t>151101111R00</t>
  </si>
  <si>
    <t>Odstranění pažení stěn rýh - příložné - hl. do 2 m</t>
  </si>
  <si>
    <t>174101101R00</t>
  </si>
  <si>
    <t>Zásyp jam, rýh, šachet se zhutněním</t>
  </si>
  <si>
    <t>kanalizace:2*1,1*1,5</t>
  </si>
  <si>
    <t>šachta:2*2*3,2-3,14*0,5*0,5*3,2</t>
  </si>
  <si>
    <t>zasakovací jímka:5,4*5,4*0,5</t>
  </si>
  <si>
    <t>162601102R00</t>
  </si>
  <si>
    <t>Vodorovné přemístění výkopku z hor.1-4 do 5000 m</t>
  </si>
  <si>
    <t>55,9+22,68+17,2+50,69+14,09-28,17</t>
  </si>
  <si>
    <t>199000002R00</t>
  </si>
  <si>
    <t>Poplatek za skládku horniny 1- 4</t>
  </si>
  <si>
    <t>181101102R00</t>
  </si>
  <si>
    <t>Úprava pláně v zářezech v hor. 1-4, se zhutněním</t>
  </si>
  <si>
    <t>604</t>
  </si>
  <si>
    <t>R0064.</t>
  </si>
  <si>
    <t>Odstranění oplocení v=2m, odvoz do 5-ti km, poplatek za skládku</t>
  </si>
  <si>
    <t xml:space="preserve">m     </t>
  </si>
  <si>
    <t>20 kusů dřevěných sloupků, síť, napínací lanka.</t>
  </si>
  <si>
    <t>POP</t>
  </si>
  <si>
    <t>R0068.</t>
  </si>
  <si>
    <t>Odstranění branky malá kopané, odvoz do 5-ti km, výtěžek poskytnut investorovi</t>
  </si>
  <si>
    <t>kus</t>
  </si>
  <si>
    <t>R0067.</t>
  </si>
  <si>
    <t>Odstranění dřevěné houpačky, odvoz do 5-ti km, poplatek za skládku</t>
  </si>
  <si>
    <t>R0069.</t>
  </si>
  <si>
    <t>Odstranění ocelového kolotoče, odvoz do 5-ti km, výtěžek poskytnut investorovi</t>
  </si>
  <si>
    <t>R0063.</t>
  </si>
  <si>
    <t>Odstranění ocelových laviček, odvoz do 5-ti km, výtěžek poskytnut investorovi</t>
  </si>
  <si>
    <t>R0066.</t>
  </si>
  <si>
    <t>Odstranění odpadkového koše, odvoz do 5-ti km, výtěžek poskytnut investorovi</t>
  </si>
  <si>
    <t xml:space="preserve">kus   </t>
  </si>
  <si>
    <t>R0070.</t>
  </si>
  <si>
    <t>Odstranění streetbalového koše, odvoz do 5-ti km, výtěžek poskytnut investorovi</t>
  </si>
  <si>
    <t>961044111R00</t>
  </si>
  <si>
    <t>Bourání základů z betonu prostého</t>
  </si>
  <si>
    <t>oplocení:0,5*0,5*0,8*20</t>
  </si>
  <si>
    <t>branky m. kopaná:0,5*0,5*0,8*4</t>
  </si>
  <si>
    <t>houpačka:0,5*0,5*0,8*4</t>
  </si>
  <si>
    <t>kolotoč:0,75*0,75*0,8</t>
  </si>
  <si>
    <t>lavičky:0,25*0,25*0,5*4</t>
  </si>
  <si>
    <t>odpadkový koš:0,5*0,5*0,8</t>
  </si>
  <si>
    <t>streetbal koš:0,75*0,75*0,8</t>
  </si>
  <si>
    <t>979081111R00</t>
  </si>
  <si>
    <t>Odvoz suti a vybour. hmot na skládku do 1 km</t>
  </si>
  <si>
    <t>t</t>
  </si>
  <si>
    <t>6,825*2,2</t>
  </si>
  <si>
    <t>979081121R00</t>
  </si>
  <si>
    <t>Příplatek k odvozu za každý další 1 km</t>
  </si>
  <si>
    <t>6,825*2,2*4</t>
  </si>
  <si>
    <t>979990104R00</t>
  </si>
  <si>
    <t>Poplatek za skládku suti - beton nad 30x30 cm</t>
  </si>
  <si>
    <t>R00100.</t>
  </si>
  <si>
    <t>Nákup zeminy schopné zúrodnění</t>
  </si>
  <si>
    <t>31,4</t>
  </si>
  <si>
    <t>167101101R00</t>
  </si>
  <si>
    <t>Nakládání výkopku z hor.1-4 v množství do 100 m3</t>
  </si>
  <si>
    <t>314*0,1</t>
  </si>
  <si>
    <t>181301102R00</t>
  </si>
  <si>
    <t>Rozprostření ornice, rovina, tl. 10-15 cm,do 500m2</t>
  </si>
  <si>
    <t>314</t>
  </si>
  <si>
    <t>180402111R00</t>
  </si>
  <si>
    <t>Založení trávníku parkového výsevem v rovině</t>
  </si>
  <si>
    <t>00572410R</t>
  </si>
  <si>
    <t>Směs travní parková, mírná zátěž, á 25 kg</t>
  </si>
  <si>
    <t>kg</t>
  </si>
  <si>
    <t>POL3_0</t>
  </si>
  <si>
    <t>314*0,03</t>
  </si>
  <si>
    <t>90,6-31,4</t>
  </si>
  <si>
    <t>492</t>
  </si>
  <si>
    <t>271571111R00</t>
  </si>
  <si>
    <t>Polštář základu ze štěrkopísku tříděného</t>
  </si>
  <si>
    <t>oplocení:0,5*0,5*0,1*8</t>
  </si>
  <si>
    <t>oplocení:0,4*0,4*0,1*28</t>
  </si>
  <si>
    <t>oplocení:0,3*0,3*0,1*35</t>
  </si>
  <si>
    <t>m. kopaná:0,5*0,5*0,1*4</t>
  </si>
  <si>
    <t>volejbal, tenis:0,5*0,5*0,1*4</t>
  </si>
  <si>
    <t>streetbal:0,8*0,8*0,1*4</t>
  </si>
  <si>
    <t>lavičky:0,5*0,5*0,1*2*2</t>
  </si>
  <si>
    <t>koš:0,45*0,45*0,1*1</t>
  </si>
  <si>
    <t>stojan:0,5*0,2*0,1*2</t>
  </si>
  <si>
    <t>275353112R00</t>
  </si>
  <si>
    <t>Bednění kotev.otvorů patek do 0,02 m2, hl. 1,0 m</t>
  </si>
  <si>
    <t>Např. PVC DN 100-250 mm</t>
  </si>
  <si>
    <t>oplocení:8+28+35</t>
  </si>
  <si>
    <t>m. kopaná:4</t>
  </si>
  <si>
    <t>volejbal, tenis:4</t>
  </si>
  <si>
    <t>275313611R00</t>
  </si>
  <si>
    <t>Beton základových patek prostý C 16/20</t>
  </si>
  <si>
    <t>oplocení:0,5*0,5*1*8*1,1</t>
  </si>
  <si>
    <t>oplocení:0,4*0,4*1*28*1,1</t>
  </si>
  <si>
    <t>oplocení:0,3*0,3*0,6*35*1,1</t>
  </si>
  <si>
    <t>m. kopaná:0,5*0,5*0,65*4*1,1</t>
  </si>
  <si>
    <t>volejbal, tenis:0,5*0,5*0,65*4*1,1</t>
  </si>
  <si>
    <t>streetbal:0,8*0,8*1*4*1,1</t>
  </si>
  <si>
    <t>lavičky:0,5*0,5*0,2*2*2*1,1</t>
  </si>
  <si>
    <t>koš:0,45*0,45*0,3*1*1,1</t>
  </si>
  <si>
    <t>stojan:0,5*0,2*0,2*2*1,1</t>
  </si>
  <si>
    <t>275351215R00</t>
  </si>
  <si>
    <t>Bednění stěn základových patek - zřízení</t>
  </si>
  <si>
    <t>oplocení:0,5*4*0,3*8</t>
  </si>
  <si>
    <t>oplocení:0,4*4*0,3*28</t>
  </si>
  <si>
    <t>oplocení:0,3*4*0,3*35</t>
  </si>
  <si>
    <t>m. kopaná:0,5*4*0,3*4</t>
  </si>
  <si>
    <t>volejbal, tenis:0,5*4*0,3*4</t>
  </si>
  <si>
    <t>streetbal:0,8*4*0,3*4</t>
  </si>
  <si>
    <t>275351216R00</t>
  </si>
  <si>
    <t>Bednění stěn základových patek - odstranění</t>
  </si>
  <si>
    <t>338171121V01</t>
  </si>
  <si>
    <t>Osazení sloupků plot.ocelových, zalitím MC nad 2,6m</t>
  </si>
  <si>
    <t>8+28</t>
  </si>
  <si>
    <t>338171111R00</t>
  </si>
  <si>
    <t>Osazení sloupků plot.oc.do 2 m do patek, zalití MC</t>
  </si>
  <si>
    <t>35</t>
  </si>
  <si>
    <t>90007630.</t>
  </si>
  <si>
    <t>Sloupky pro oplocení  TR 76/4/5 800 mm, žár.pozinkované</t>
  </si>
  <si>
    <t>Včetně horního zaslepení, uchycení pro lanka a mantinely.</t>
  </si>
  <si>
    <t>90007631.</t>
  </si>
  <si>
    <t>Sloupky pro oplocení  TR 76/3/4 600 mm, žár.pozinkované</t>
  </si>
  <si>
    <t>28</t>
  </si>
  <si>
    <t>900 07632</t>
  </si>
  <si>
    <t>Sloupky pro oplocení  TR 76/3/1 200 mm, žár.pozinkované</t>
  </si>
  <si>
    <t>767995104R00</t>
  </si>
  <si>
    <t>Výroba a montáž kov. atypických konstr. do 50 kg</t>
  </si>
  <si>
    <t>(31,2*2+14,2*2+2,15*4+0,15*4)*4</t>
  </si>
  <si>
    <t>900 057/3</t>
  </si>
  <si>
    <t>Ztužení pro oplocení  TR 57/3 mm - žár. pozinkované</t>
  </si>
  <si>
    <t>m</t>
  </si>
  <si>
    <t>(31,2*2+14,2*2+2,15*4+0,15*4)</t>
  </si>
  <si>
    <t>90100110</t>
  </si>
  <si>
    <t>Síť pro oplocení PE 45/45/3 mm, dodávka a montáž</t>
  </si>
  <si>
    <t>Včetně ocelového lanka, napínáků a karabinek.</t>
  </si>
  <si>
    <t>31,2*2*3,2+2,15*4*3,2</t>
  </si>
  <si>
    <t>14,2*2*4,2</t>
  </si>
  <si>
    <t>767920230R00</t>
  </si>
  <si>
    <t>Montáž vrat na ocelové sloupky, plochy do 6 m2</t>
  </si>
  <si>
    <t>90100178</t>
  </si>
  <si>
    <t>Brána 2000/2500 mm, žárově pozinkovaná výplň</t>
  </si>
  <si>
    <t>R564 80-1111</t>
  </si>
  <si>
    <t>Podklad kameniva drceného po zhutnění tl. 1cm, frakce 0/4 mm, tř. A</t>
  </si>
  <si>
    <t>hřiště:34*17-1,5*1,5/2*4</t>
  </si>
  <si>
    <t>Podklad z kameniva drcen po zhutnění tloušťky 2 cm, frakce 4/8 mm, tř. A</t>
  </si>
  <si>
    <t>Podklad z kameniva drcen po zhutnění tloušťky 3 cm, frakce 8/16 mm tř. A</t>
  </si>
  <si>
    <t>R564 81-1112</t>
  </si>
  <si>
    <t>Podklad z kameniva drcen po zhutnění tloušťky 6 cm, frakce 16/32 mm, tř. A</t>
  </si>
  <si>
    <t>564721112R00</t>
  </si>
  <si>
    <t>Podklad z kameniva drceného vel.32-63 mm,tl. 9 cm tř. A</t>
  </si>
  <si>
    <t>564821112RT4</t>
  </si>
  <si>
    <t>Podklad ze štěrkodrti po zhutnění tloušťky 9 cm, štěrkodrť frakce 0-63 mm, tř. A</t>
  </si>
  <si>
    <t>568111111R00</t>
  </si>
  <si>
    <t>Zřízení vrstvy z geotextilie skl.do 1:5, š.do 3 m</t>
  </si>
  <si>
    <t>69366057R</t>
  </si>
  <si>
    <t>Geotextilie 400 g/m2</t>
  </si>
  <si>
    <t>564851111V01</t>
  </si>
  <si>
    <t>Podklad z kameniva drceného po zhutnění tl. 15 cm, frakce 8/16 mm, tř. A</t>
  </si>
  <si>
    <t>dlažba:12*1,5</t>
  </si>
  <si>
    <t>596215020R00</t>
  </si>
  <si>
    <t>Kladení zámkové dlažby tl. 6 cm do drtě tl. 3 cm</t>
  </si>
  <si>
    <t>59245110R</t>
  </si>
  <si>
    <t>Dlažba zámková 200/100/60 mm přírodní</t>
  </si>
  <si>
    <t>dlažba:12*1,5*1,02</t>
  </si>
  <si>
    <t>871353121R00</t>
  </si>
  <si>
    <t>Montáž trub z plastu, gumový kroužek, DN 200</t>
  </si>
  <si>
    <t>kanalizace:2</t>
  </si>
  <si>
    <t>28611156.AR</t>
  </si>
  <si>
    <t>Trubka kanalizační SN 4 PVC 200x4,9x1000 mm</t>
  </si>
  <si>
    <t>451572111R00</t>
  </si>
  <si>
    <t>Lože pod potrubí z kameniva těženého 0 - 4 mm</t>
  </si>
  <si>
    <t>2*1,1*0,15</t>
  </si>
  <si>
    <t>175101101RT2</t>
  </si>
  <si>
    <t>Obsyp potrubí bez prohození sypaniny, s dodáním štěrkopísku frakce 0 - 22 mm</t>
  </si>
  <si>
    <t>2*1,1*0,7</t>
  </si>
  <si>
    <t>894412211RBA</t>
  </si>
  <si>
    <t>Šachta, DN 1000, stěna 90 mm, dno přímé V max. 40, hloubka dna 3 m, poklop litina 12,5 t</t>
  </si>
  <si>
    <t>871318111R00</t>
  </si>
  <si>
    <t>Kladení drenážního potrubí z plastických hmot</t>
  </si>
  <si>
    <t>sběrný drén:167</t>
  </si>
  <si>
    <t>svodný drén:11</t>
  </si>
  <si>
    <t>28611223.AR</t>
  </si>
  <si>
    <t>Trubka PVC drenážní flexibilní d 100 mm</t>
  </si>
  <si>
    <t>sběrný drén:167*1,02</t>
  </si>
  <si>
    <t>28611225.AR</t>
  </si>
  <si>
    <t>Trubka PVC drenážní flexibilní d 160 mm</t>
  </si>
  <si>
    <t>svodný drén:11*1,02</t>
  </si>
  <si>
    <t>212971110R00</t>
  </si>
  <si>
    <t>Opláštění trativodů z geotext., do sklonu 1:2,5</t>
  </si>
  <si>
    <t>sběrný drén:167*(0,3*3+0,4*2)</t>
  </si>
  <si>
    <t>svodný drén:11*(0,4*3+0,6*2)</t>
  </si>
  <si>
    <t>69366051.R</t>
  </si>
  <si>
    <t>Geotextilie 200g/m2 šířka do 8,6m</t>
  </si>
  <si>
    <t>sběrný drén:167*(0,3*3+0,4*2)*1,1</t>
  </si>
  <si>
    <t>svodný drén:11*(0,4*3+0,6*2)*1,1</t>
  </si>
  <si>
    <t>212561111R00</t>
  </si>
  <si>
    <t>Výplň odvodňov. trativodů kam. hrubě drcen. 16 mm</t>
  </si>
  <si>
    <t>Změna frakce na 4-8 mm.</t>
  </si>
  <si>
    <t>sběrný drén:167*0,3*0,25</t>
  </si>
  <si>
    <t>svodný drén:11*0,4*0,3</t>
  </si>
  <si>
    <t>Frakce 8-16 mm.</t>
  </si>
  <si>
    <t>sběrný drén:167*0,3*0,15</t>
  </si>
  <si>
    <t>svodný drén:1*0,4*0,3</t>
  </si>
  <si>
    <t>877353121RT5</t>
  </si>
  <si>
    <t>Montáž tvarovek odboč. plast. gum. kroužek DN 200, včetně dodávky odbočky PVC 160/110 mm</t>
  </si>
  <si>
    <t>877353121RT2</t>
  </si>
  <si>
    <t>Montáž tvarovek odboč. plast. gum. kroužek DN 200, včetně dodávky odbočky PVC 110/110 mm</t>
  </si>
  <si>
    <t>877353123R00</t>
  </si>
  <si>
    <t>Montáž tvarovek jednoos. plast. gum.kroužek DN 200</t>
  </si>
  <si>
    <t>28651691.AR</t>
  </si>
  <si>
    <t>Redukce kanalizační 160/ 110 PVC</t>
  </si>
  <si>
    <t>zasakovací jímka 3x3 m:(4,5*4,5*1,4-3*3*1,2)</t>
  </si>
  <si>
    <t>213151111R00</t>
  </si>
  <si>
    <t>Montáž vsakovacího bloku nebo tunelu do V 450 l</t>
  </si>
  <si>
    <t>zasakovací jímka 3x3 m:50</t>
  </si>
  <si>
    <t>R286-97910</t>
  </si>
  <si>
    <t>Blok vsakovací 600 x 600 x 600 mm</t>
  </si>
  <si>
    <t>zasakovací jímka 3x3 m:48</t>
  </si>
  <si>
    <t>R286-97910.1</t>
  </si>
  <si>
    <t>Blok vsakovací 600 x 600 x 600 mm, s kanálkem DN 80</t>
  </si>
  <si>
    <t>zasakovací jímka 3x3 m:1</t>
  </si>
  <si>
    <t>R286-97910.2</t>
  </si>
  <si>
    <t>Blok vsakovací kontrolní  600 x 600 x 600 mm</t>
  </si>
  <si>
    <t>Jedná se o 4 komponenty na 1 box 600 x 600 x 600 mm.</t>
  </si>
  <si>
    <t>213151121R00</t>
  </si>
  <si>
    <t>Montáž geotextilie</t>
  </si>
  <si>
    <t>zasakovací jímka 3x3 m:(3*3*2+3*1,2*4)</t>
  </si>
  <si>
    <t>69366049R</t>
  </si>
  <si>
    <t>zasakovací jímka 3x3 m:(3*3*2+3*1,2*4)*1,15</t>
  </si>
  <si>
    <t>564261111R00</t>
  </si>
  <si>
    <t>Podklad ze štěrkopísku po zhutnění tloušťky 20 cm</t>
  </si>
  <si>
    <t>zasakovací jímka 3x3 m:4*4</t>
  </si>
  <si>
    <t>721176232R00</t>
  </si>
  <si>
    <t>Potrubí KG svodné  D 110 x 3,2 mm</t>
  </si>
  <si>
    <t>Odvzdušnění vsakovací jímky zaústěno do bet. šachty.</t>
  </si>
  <si>
    <t>3,2</t>
  </si>
  <si>
    <t>114*0,1*0,3</t>
  </si>
  <si>
    <t>916561111RT4</t>
  </si>
  <si>
    <t>Osazení záhon.obrubníků do lože z C 12/15 s opěrou, včetně obrubníku ABO 4 - 5    50/5/25</t>
  </si>
  <si>
    <t>114</t>
  </si>
  <si>
    <t>998222012R00</t>
  </si>
  <si>
    <t>Přesun hmot, zpevněné plochy, kryt z kameniva</t>
  </si>
  <si>
    <t>R762 13-2135</t>
  </si>
  <si>
    <t>Montáž bednění stěn, prkna hoblovaná montáž mantinelu</t>
  </si>
  <si>
    <t>(44,2*2+24,2*2)*0,8</t>
  </si>
  <si>
    <t>900000053</t>
  </si>
  <si>
    <t>Fošna pro hoblovaná - modřín se zkosenými hranami tl. 35 mm</t>
  </si>
  <si>
    <t>(44,2*2+24,2*2)*0,195*0,035*4</t>
  </si>
  <si>
    <t>783726200R00</t>
  </si>
  <si>
    <t>Nátěr synt. lazurovací tesařských konstr. 2x lak</t>
  </si>
  <si>
    <t>(44,2*2+24,2*2)*(0,195+0,035)*2*4</t>
  </si>
  <si>
    <t>R0420</t>
  </si>
  <si>
    <t>Umělý trávník s křemičitým vsypem, tl. 15+2 mm</t>
  </si>
  <si>
    <t>Výška vlákna trávníku min. 15 mm, tl. podložky min. 2 mm, vlákno fibrelizované rovné 100% polypropylen, tl. vlákna min. 60 mikronů, počet vpichů min. 30 000 ks/m2.</t>
  </si>
  <si>
    <t>R0409.</t>
  </si>
  <si>
    <t>Pružná podkladní vrstva, tl. 30 mm</t>
  </si>
  <si>
    <t>Směs kameniva fr. 3-8 mm, SBR pryžového granulátu fr. 2-4 mm a PUR pojiva s příčnou pevností v tahu větší než 0,2 MPa a filtračním průtokem větším než 1 cm/s.</t>
  </si>
  <si>
    <t>R0430</t>
  </si>
  <si>
    <t>Lajna vřezaná pro umělý trávník</t>
  </si>
  <si>
    <t>tenis, volejbal, nohejbal:146+89+30,8</t>
  </si>
  <si>
    <t>m. kopaná, streetbal, florbal:176+16,4*4+25*2</t>
  </si>
  <si>
    <t>R07-74</t>
  </si>
  <si>
    <t>Sloupky na tenis, pozinkované, vč. sítě, pouzder a víček, dodávka a montáž</t>
  </si>
  <si>
    <t>sada</t>
  </si>
  <si>
    <t>R0772</t>
  </si>
  <si>
    <t>Sloupky pro volejbal pozinkované, vč.sítě volejbal-nohejbal, pouzder a víček, dodávka a montáž</t>
  </si>
  <si>
    <t>R0780</t>
  </si>
  <si>
    <t>Branka pro m. kopanou 2x3 m, žárově  pozinkovaná, dodávka a montáž</t>
  </si>
  <si>
    <t>R0782</t>
  </si>
  <si>
    <t>Standartní koš streetbalu, dodávka a montáž</t>
  </si>
  <si>
    <t>Ocelová sloupová konstrukce, žárově pozinkovaná s odrazovou deskou a řetízkovou síťkou.</t>
  </si>
  <si>
    <t>Branka florbalová, síť</t>
  </si>
  <si>
    <t>R0213.</t>
  </si>
  <si>
    <t>Lavička bez opěradla dodávka a montáž</t>
  </si>
  <si>
    <t>R0212.</t>
  </si>
  <si>
    <t>Odpadkový koš, dodávka a montáž</t>
  </si>
  <si>
    <t>R0423.</t>
  </si>
  <si>
    <t>Stojan na síťové sloupky, dodávka a montáž</t>
  </si>
  <si>
    <t/>
  </si>
  <si>
    <t>END</t>
  </si>
  <si>
    <t>SO 01 Víceúčelové hřiště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</si>
</sst>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4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7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vertical="center"/>
    </xf>
    <xf numFmtId="4" fontId="7" fillId="4" borderId="37" xfId="0" applyNumberFormat="1" applyFont="1" applyFill="1" applyBorder="1" applyAlignment="1">
      <alignment horizontal="center"/>
    </xf>
    <xf numFmtId="4" fontId="7" fillId="4" borderId="37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8" xfId="0" applyNumberFormat="1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3" borderId="44" xfId="0" applyFill="1" applyBorder="1"/>
    <xf numFmtId="49" fontId="0" fillId="3" borderId="41" xfId="0" applyNumberFormat="1" applyFill="1" applyBorder="1" applyAlignment="1"/>
    <xf numFmtId="49" fontId="0" fillId="3" borderId="41" xfId="0" applyNumberFormat="1" applyFill="1" applyBorder="1"/>
    <xf numFmtId="0" fontId="0" fillId="3" borderId="41" xfId="0" applyFill="1" applyBorder="1"/>
    <xf numFmtId="0" fontId="0" fillId="3" borderId="40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7" xfId="0" applyFill="1" applyBorder="1" applyAlignment="1">
      <alignment vertical="top"/>
    </xf>
    <xf numFmtId="0" fontId="0" fillId="3" borderId="48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3" xfId="0" applyNumberFormat="1" applyFont="1" applyBorder="1" applyAlignment="1">
      <alignment vertical="top" wrapText="1" shrinkToFit="1"/>
    </xf>
    <xf numFmtId="0" fontId="0" fillId="3" borderId="37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7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7" xfId="0" applyNumberFormat="1" applyFill="1" applyBorder="1" applyAlignment="1">
      <alignment vertical="top" shrinkToFit="1"/>
    </xf>
    <xf numFmtId="0" fontId="0" fillId="3" borderId="49" xfId="0" applyFill="1" applyBorder="1"/>
    <xf numFmtId="0" fontId="0" fillId="3" borderId="50" xfId="0" applyFill="1" applyBorder="1" applyAlignment="1">
      <alignment wrapText="1"/>
    </xf>
    <xf numFmtId="0" fontId="0" fillId="3" borderId="51" xfId="0" applyFill="1" applyBorder="1" applyAlignment="1">
      <alignment vertical="top"/>
    </xf>
    <xf numFmtId="49" fontId="0" fillId="3" borderId="51" xfId="0" applyNumberFormat="1" applyFill="1" applyBorder="1" applyAlignment="1">
      <alignment vertical="top"/>
    </xf>
    <xf numFmtId="49" fontId="0" fillId="3" borderId="47" xfId="0" applyNumberFormat="1" applyFill="1" applyBorder="1" applyAlignment="1">
      <alignment vertical="top"/>
    </xf>
    <xf numFmtId="164" fontId="0" fillId="3" borderId="47" xfId="0" applyNumberFormat="1" applyFill="1" applyBorder="1" applyAlignment="1">
      <alignment vertical="top"/>
    </xf>
    <xf numFmtId="4" fontId="0" fillId="3" borderId="47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7" xfId="0" applyNumberFormat="1" applyFont="1" applyBorder="1" applyAlignment="1">
      <alignment vertical="top" shrinkToFit="1"/>
    </xf>
    <xf numFmtId="4" fontId="16" fillId="0" borderId="37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7" xfId="0" applyNumberFormat="1" applyFill="1" applyBorder="1" applyAlignment="1">
      <alignment horizontal="left" vertical="top" wrapText="1"/>
    </xf>
    <xf numFmtId="0" fontId="16" fillId="0" borderId="37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11" fillId="0" borderId="16" xfId="0" applyNumberFormat="1" applyFont="1" applyBorder="1" applyAlignment="1">
      <alignment horizontal="right" vertical="center" inden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0" borderId="37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4" borderId="37" xfId="0" applyNumberFormat="1" applyFont="1" applyFill="1" applyBorder="1" applyAlignme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26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18" fillId="0" borderId="0" xfId="0" applyNumberFormat="1" applyFont="1" applyBorder="1" applyAlignment="1">
      <alignment vertical="top" wrapText="1" shrinkToFit="1"/>
    </xf>
    <xf numFmtId="4" fontId="18" fillId="0" borderId="34" xfId="0" applyNumberFormat="1" applyFont="1" applyBorder="1" applyAlignment="1">
      <alignment vertical="top" wrapText="1" shrinkToFit="1"/>
    </xf>
    <xf numFmtId="0" fontId="6" fillId="0" borderId="0" xfId="0" applyFont="1" applyAlignment="1">
      <alignment horizontal="center"/>
    </xf>
    <xf numFmtId="49" fontId="0" fillId="0" borderId="38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5" xfId="0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0" t="s">
        <v>39</v>
      </c>
      <c r="B2" s="190"/>
      <c r="C2" s="190"/>
      <c r="D2" s="190"/>
      <c r="E2" s="190"/>
      <c r="F2" s="190"/>
      <c r="G2" s="19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abSelected="1" topLeftCell="B68" zoomScaleNormal="100" zoomScaleSheetLayoutView="75" workbookViewId="0">
      <selection activeCell="G25" sqref="G25:I25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191" t="s">
        <v>42</v>
      </c>
      <c r="C1" s="192"/>
      <c r="D1" s="192"/>
      <c r="E1" s="192"/>
      <c r="F1" s="192"/>
      <c r="G1" s="192"/>
      <c r="H1" s="192"/>
      <c r="I1" s="192"/>
      <c r="J1" s="193"/>
    </row>
    <row r="2" spans="1:15" ht="23.25" customHeight="1" x14ac:dyDescent="0.2">
      <c r="A2" s="4"/>
      <c r="B2" s="81" t="s">
        <v>40</v>
      </c>
      <c r="C2" s="82"/>
      <c r="D2" s="217" t="s">
        <v>45</v>
      </c>
      <c r="E2" s="218"/>
      <c r="F2" s="218"/>
      <c r="G2" s="218"/>
      <c r="H2" s="218"/>
      <c r="I2" s="218"/>
      <c r="J2" s="219"/>
      <c r="O2" s="2"/>
    </row>
    <row r="3" spans="1:15" ht="24" customHeight="1" x14ac:dyDescent="0.2">
      <c r="A3" s="4"/>
      <c r="B3" s="83" t="s">
        <v>43</v>
      </c>
      <c r="C3" s="84"/>
      <c r="D3" s="210" t="s">
        <v>430</v>
      </c>
      <c r="E3" s="211"/>
      <c r="F3" s="211"/>
      <c r="G3" s="211"/>
      <c r="H3" s="211"/>
      <c r="I3" s="211"/>
      <c r="J3" s="212"/>
    </row>
    <row r="4" spans="1:15" ht="24.75" customHeight="1" x14ac:dyDescent="0.2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/>
      <c r="E5" s="26"/>
      <c r="F5" s="26"/>
      <c r="G5" s="26"/>
      <c r="H5" s="28" t="s">
        <v>33</v>
      </c>
      <c r="I5" s="91"/>
      <c r="J5" s="11"/>
    </row>
    <row r="6" spans="1:15" ht="15.75" customHeight="1" x14ac:dyDescent="0.2">
      <c r="A6" s="4"/>
      <c r="B6" s="41"/>
      <c r="C6" s="26"/>
      <c r="D6" s="91"/>
      <c r="E6" s="26"/>
      <c r="F6" s="26"/>
      <c r="G6" s="26"/>
      <c r="H6" s="28" t="s">
        <v>34</v>
      </c>
      <c r="I6" s="91"/>
      <c r="J6" s="11"/>
    </row>
    <row r="7" spans="1:15" ht="15.75" customHeight="1" x14ac:dyDescent="0.2">
      <c r="A7" s="4"/>
      <c r="B7" s="42"/>
      <c r="C7" s="92"/>
      <c r="D7" s="80"/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1"/>
      <c r="E11" s="221"/>
      <c r="F11" s="221"/>
      <c r="G11" s="221"/>
      <c r="H11" s="28" t="s">
        <v>33</v>
      </c>
      <c r="I11" s="91"/>
      <c r="J11" s="11"/>
    </row>
    <row r="12" spans="1:15" ht="15.75" customHeight="1" x14ac:dyDescent="0.2">
      <c r="A12" s="4"/>
      <c r="B12" s="41"/>
      <c r="C12" s="26"/>
      <c r="D12" s="208"/>
      <c r="E12" s="208"/>
      <c r="F12" s="208"/>
      <c r="G12" s="208"/>
      <c r="H12" s="28" t="s">
        <v>34</v>
      </c>
      <c r="I12" s="91"/>
      <c r="J12" s="11"/>
    </row>
    <row r="13" spans="1:15" ht="15.75" customHeight="1" x14ac:dyDescent="0.2">
      <c r="A13" s="4"/>
      <c r="B13" s="42"/>
      <c r="C13" s="92"/>
      <c r="D13" s="209"/>
      <c r="E13" s="209"/>
      <c r="F13" s="209"/>
      <c r="G13" s="209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0"/>
      <c r="F15" s="220"/>
      <c r="G15" s="205"/>
      <c r="H15" s="205"/>
      <c r="I15" s="205" t="s">
        <v>28</v>
      </c>
      <c r="J15" s="206"/>
    </row>
    <row r="16" spans="1:15" ht="23.25" customHeight="1" x14ac:dyDescent="0.2">
      <c r="A16" s="139" t="s">
        <v>23</v>
      </c>
      <c r="B16" s="140" t="s">
        <v>23</v>
      </c>
      <c r="C16" s="58"/>
      <c r="D16" s="59"/>
      <c r="E16" s="200"/>
      <c r="F16" s="207"/>
      <c r="G16" s="200"/>
      <c r="H16" s="207"/>
      <c r="I16" s="200"/>
      <c r="J16" s="201"/>
    </row>
    <row r="17" spans="1:10" ht="23.25" customHeight="1" x14ac:dyDescent="0.2">
      <c r="A17" s="139" t="s">
        <v>24</v>
      </c>
      <c r="B17" s="140" t="s">
        <v>24</v>
      </c>
      <c r="C17" s="58"/>
      <c r="D17" s="59"/>
      <c r="E17" s="200"/>
      <c r="F17" s="207"/>
      <c r="G17" s="200"/>
      <c r="H17" s="207"/>
      <c r="I17" s="200"/>
      <c r="J17" s="201"/>
    </row>
    <row r="18" spans="1:10" ht="23.25" customHeight="1" x14ac:dyDescent="0.2">
      <c r="A18" s="139" t="s">
        <v>25</v>
      </c>
      <c r="B18" s="140" t="s">
        <v>25</v>
      </c>
      <c r="C18" s="58"/>
      <c r="D18" s="59"/>
      <c r="E18" s="200"/>
      <c r="F18" s="207"/>
      <c r="G18" s="200"/>
      <c r="H18" s="207"/>
      <c r="I18" s="200">
        <v>0</v>
      </c>
      <c r="J18" s="201"/>
    </row>
    <row r="19" spans="1:10" ht="23.25" customHeight="1" x14ac:dyDescent="0.2">
      <c r="A19" s="139" t="s">
        <v>81</v>
      </c>
      <c r="B19" s="140" t="s">
        <v>26</v>
      </c>
      <c r="C19" s="58"/>
      <c r="D19" s="59"/>
      <c r="E19" s="200"/>
      <c r="F19" s="207"/>
      <c r="G19" s="200"/>
      <c r="H19" s="207"/>
      <c r="I19" s="200">
        <v>0</v>
      </c>
      <c r="J19" s="201"/>
    </row>
    <row r="20" spans="1:10" ht="23.25" customHeight="1" x14ac:dyDescent="0.2">
      <c r="A20" s="139" t="s">
        <v>82</v>
      </c>
      <c r="B20" s="140" t="s">
        <v>27</v>
      </c>
      <c r="C20" s="58"/>
      <c r="D20" s="59"/>
      <c r="E20" s="200"/>
      <c r="F20" s="207"/>
      <c r="G20" s="200"/>
      <c r="H20" s="207"/>
      <c r="I20" s="200">
        <v>0</v>
      </c>
      <c r="J20" s="201"/>
    </row>
    <row r="21" spans="1:10" ht="23.25" customHeight="1" x14ac:dyDescent="0.2">
      <c r="A21" s="4"/>
      <c r="B21" s="74" t="s">
        <v>28</v>
      </c>
      <c r="C21" s="75"/>
      <c r="D21" s="76"/>
      <c r="E21" s="202"/>
      <c r="F21" s="203"/>
      <c r="G21" s="202"/>
      <c r="H21" s="203"/>
      <c r="I21" s="202">
        <f>SUM(I16:J20)</f>
        <v>0</v>
      </c>
      <c r="J21" s="213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198">
        <v>0</v>
      </c>
      <c r="H23" s="199"/>
      <c r="I23" s="199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3">
        <v>0</v>
      </c>
      <c r="H24" s="224"/>
      <c r="I24" s="224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198"/>
      <c r="H25" s="199"/>
      <c r="I25" s="199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194">
        <f>ZakladDPHZakl*0.21</f>
        <v>0</v>
      </c>
      <c r="H26" s="195"/>
      <c r="I26" s="195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196"/>
      <c r="H27" s="196"/>
      <c r="I27" s="196"/>
      <c r="J27" s="63" t="str">
        <f t="shared" si="0"/>
        <v>CZK</v>
      </c>
    </row>
    <row r="28" spans="1:10" ht="27.75" hidden="1" customHeight="1" thickBot="1" x14ac:dyDescent="0.25">
      <c r="A28" s="4"/>
      <c r="B28" s="112" t="s">
        <v>22</v>
      </c>
      <c r="C28" s="113"/>
      <c r="D28" s="113"/>
      <c r="E28" s="114"/>
      <c r="F28" s="115"/>
      <c r="G28" s="197">
        <v>2239785.5299999998</v>
      </c>
      <c r="H28" s="204"/>
      <c r="I28" s="204"/>
      <c r="J28" s="116" t="str">
        <f t="shared" si="0"/>
        <v>CZK</v>
      </c>
    </row>
    <row r="29" spans="1:10" ht="27.75" customHeight="1" thickBot="1" x14ac:dyDescent="0.25">
      <c r="A29" s="4"/>
      <c r="B29" s="112" t="s">
        <v>35</v>
      </c>
      <c r="C29" s="117"/>
      <c r="D29" s="117"/>
      <c r="E29" s="117"/>
      <c r="F29" s="117"/>
      <c r="G29" s="197">
        <f>ZakladDPHZakl+DPHZakl</f>
        <v>0</v>
      </c>
      <c r="H29" s="197"/>
      <c r="I29" s="197"/>
      <c r="J29" s="118" t="s">
        <v>48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2" t="s">
        <v>2</v>
      </c>
      <c r="E35" s="222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4"/>
      <c r="G37" s="104"/>
      <c r="H37" s="104"/>
      <c r="I37" s="104"/>
      <c r="J37" s="3"/>
    </row>
    <row r="38" spans="1:10" ht="25.5" hidden="1" customHeight="1" x14ac:dyDescent="0.2">
      <c r="A38" s="96" t="s">
        <v>37</v>
      </c>
      <c r="B38" s="98" t="s">
        <v>16</v>
      </c>
      <c r="C38" s="99" t="s">
        <v>5</v>
      </c>
      <c r="D38" s="100"/>
      <c r="E38" s="100"/>
      <c r="F38" s="105" t="str">
        <f>B23</f>
        <v>Základ pro sníženou DPH</v>
      </c>
      <c r="G38" s="105" t="str">
        <f>B25</f>
        <v>Základ pro základní DPH</v>
      </c>
      <c r="H38" s="106" t="s">
        <v>17</v>
      </c>
      <c r="I38" s="106" t="s">
        <v>1</v>
      </c>
      <c r="J38" s="101" t="s">
        <v>0</v>
      </c>
    </row>
    <row r="39" spans="1:10" ht="25.5" hidden="1" customHeight="1" x14ac:dyDescent="0.2">
      <c r="A39" s="96">
        <v>1</v>
      </c>
      <c r="B39" s="102" t="s">
        <v>46</v>
      </c>
      <c r="C39" s="225" t="s">
        <v>45</v>
      </c>
      <c r="D39" s="226"/>
      <c r="E39" s="226"/>
      <c r="F39" s="107">
        <v>0</v>
      </c>
      <c r="G39" s="108">
        <v>2239785.5299999998</v>
      </c>
      <c r="H39" s="109">
        <v>470355</v>
      </c>
      <c r="I39" s="109">
        <v>2710140.53</v>
      </c>
      <c r="J39" s="103">
        <f>IF(CenaCelkemVypocet=0,"",I39/CenaCelkemVypocet*100)</f>
        <v>100</v>
      </c>
    </row>
    <row r="40" spans="1:10" ht="25.5" hidden="1" customHeight="1" x14ac:dyDescent="0.2">
      <c r="A40" s="96"/>
      <c r="B40" s="227" t="s">
        <v>47</v>
      </c>
      <c r="C40" s="228"/>
      <c r="D40" s="228"/>
      <c r="E40" s="229"/>
      <c r="F40" s="110">
        <f>SUMIF(A39:A39,"=1",F39:F39)</f>
        <v>0</v>
      </c>
      <c r="G40" s="111">
        <f>SUMIF(A39:A39,"=1",G39:G39)</f>
        <v>2239785.5299999998</v>
      </c>
      <c r="H40" s="111">
        <f>SUMIF(A39:A39,"=1",H39:H39)</f>
        <v>470355</v>
      </c>
      <c r="I40" s="111">
        <f>SUMIF(A39:A39,"=1",I39:I39)</f>
        <v>2710140.53</v>
      </c>
      <c r="J40" s="97">
        <f>SUMIF(A39:A39,"=1",J39:J39)</f>
        <v>100</v>
      </c>
    </row>
    <row r="44" spans="1:10" ht="15.75" x14ac:dyDescent="0.25">
      <c r="B44" s="119" t="s">
        <v>49</v>
      </c>
    </row>
    <row r="46" spans="1:10" ht="25.5" customHeight="1" x14ac:dyDescent="0.2">
      <c r="A46" s="120"/>
      <c r="B46" s="124" t="s">
        <v>16</v>
      </c>
      <c r="C46" s="124" t="s">
        <v>5</v>
      </c>
      <c r="D46" s="125"/>
      <c r="E46" s="125"/>
      <c r="F46" s="128" t="s">
        <v>50</v>
      </c>
      <c r="G46" s="128"/>
      <c r="H46" s="128"/>
      <c r="I46" s="230" t="s">
        <v>28</v>
      </c>
      <c r="J46" s="230"/>
    </row>
    <row r="47" spans="1:10" ht="25.5" customHeight="1" x14ac:dyDescent="0.2">
      <c r="A47" s="121"/>
      <c r="B47" s="129" t="s">
        <v>51</v>
      </c>
      <c r="C47" s="232" t="s">
        <v>52</v>
      </c>
      <c r="D47" s="233"/>
      <c r="E47" s="233"/>
      <c r="F47" s="131" t="s">
        <v>23</v>
      </c>
      <c r="G47" s="132"/>
      <c r="H47" s="132"/>
      <c r="I47" s="231"/>
      <c r="J47" s="231"/>
    </row>
    <row r="48" spans="1:10" ht="25.5" customHeight="1" x14ac:dyDescent="0.2">
      <c r="A48" s="121"/>
      <c r="B48" s="123" t="s">
        <v>53</v>
      </c>
      <c r="C48" s="215" t="s">
        <v>54</v>
      </c>
      <c r="D48" s="216"/>
      <c r="E48" s="216"/>
      <c r="F48" s="133" t="s">
        <v>23</v>
      </c>
      <c r="G48" s="134"/>
      <c r="H48" s="134"/>
      <c r="I48" s="214"/>
      <c r="J48" s="214"/>
    </row>
    <row r="49" spans="1:10" ht="25.5" customHeight="1" x14ac:dyDescent="0.2">
      <c r="A49" s="121"/>
      <c r="B49" s="123" t="s">
        <v>55</v>
      </c>
      <c r="C49" s="215" t="s">
        <v>56</v>
      </c>
      <c r="D49" s="216"/>
      <c r="E49" s="216"/>
      <c r="F49" s="133" t="s">
        <v>23</v>
      </c>
      <c r="G49" s="134"/>
      <c r="H49" s="134"/>
      <c r="I49" s="214"/>
      <c r="J49" s="214"/>
    </row>
    <row r="50" spans="1:10" ht="25.5" customHeight="1" x14ac:dyDescent="0.2">
      <c r="A50" s="121"/>
      <c r="B50" s="123" t="s">
        <v>57</v>
      </c>
      <c r="C50" s="215" t="s">
        <v>58</v>
      </c>
      <c r="D50" s="216"/>
      <c r="E50" s="216"/>
      <c r="F50" s="133" t="s">
        <v>23</v>
      </c>
      <c r="G50" s="134"/>
      <c r="H50" s="134"/>
      <c r="I50" s="214"/>
      <c r="J50" s="214"/>
    </row>
    <row r="51" spans="1:10" ht="25.5" customHeight="1" x14ac:dyDescent="0.2">
      <c r="A51" s="121"/>
      <c r="B51" s="123" t="s">
        <v>59</v>
      </c>
      <c r="C51" s="215" t="s">
        <v>60</v>
      </c>
      <c r="D51" s="216"/>
      <c r="E51" s="216"/>
      <c r="F51" s="133" t="s">
        <v>23</v>
      </c>
      <c r="G51" s="134"/>
      <c r="H51" s="134"/>
      <c r="I51" s="214"/>
      <c r="J51" s="214"/>
    </row>
    <row r="52" spans="1:10" ht="25.5" customHeight="1" x14ac:dyDescent="0.2">
      <c r="A52" s="121"/>
      <c r="B52" s="123" t="s">
        <v>61</v>
      </c>
      <c r="C52" s="215" t="s">
        <v>62</v>
      </c>
      <c r="D52" s="216"/>
      <c r="E52" s="216"/>
      <c r="F52" s="133" t="s">
        <v>23</v>
      </c>
      <c r="G52" s="134"/>
      <c r="H52" s="134"/>
      <c r="I52" s="214"/>
      <c r="J52" s="214"/>
    </row>
    <row r="53" spans="1:10" ht="25.5" customHeight="1" x14ac:dyDescent="0.2">
      <c r="A53" s="121"/>
      <c r="B53" s="123" t="s">
        <v>63</v>
      </c>
      <c r="C53" s="215" t="s">
        <v>64</v>
      </c>
      <c r="D53" s="216"/>
      <c r="E53" s="216"/>
      <c r="F53" s="133" t="s">
        <v>23</v>
      </c>
      <c r="G53" s="134"/>
      <c r="H53" s="134"/>
      <c r="I53" s="214"/>
      <c r="J53" s="214"/>
    </row>
    <row r="54" spans="1:10" ht="25.5" customHeight="1" x14ac:dyDescent="0.2">
      <c r="A54" s="121"/>
      <c r="B54" s="123" t="s">
        <v>65</v>
      </c>
      <c r="C54" s="215" t="s">
        <v>66</v>
      </c>
      <c r="D54" s="216"/>
      <c r="E54" s="216"/>
      <c r="F54" s="133" t="s">
        <v>23</v>
      </c>
      <c r="G54" s="134"/>
      <c r="H54" s="134"/>
      <c r="I54" s="214"/>
      <c r="J54" s="214"/>
    </row>
    <row r="55" spans="1:10" ht="25.5" customHeight="1" x14ac:dyDescent="0.2">
      <c r="A55" s="121"/>
      <c r="B55" s="123" t="s">
        <v>67</v>
      </c>
      <c r="C55" s="215" t="s">
        <v>68</v>
      </c>
      <c r="D55" s="216"/>
      <c r="E55" s="216"/>
      <c r="F55" s="133" t="s">
        <v>23</v>
      </c>
      <c r="G55" s="134"/>
      <c r="H55" s="134"/>
      <c r="I55" s="214"/>
      <c r="J55" s="214"/>
    </row>
    <row r="56" spans="1:10" ht="25.5" customHeight="1" x14ac:dyDescent="0.2">
      <c r="A56" s="121"/>
      <c r="B56" s="123" t="s">
        <v>69</v>
      </c>
      <c r="C56" s="215" t="s">
        <v>70</v>
      </c>
      <c r="D56" s="216"/>
      <c r="E56" s="216"/>
      <c r="F56" s="133" t="s">
        <v>23</v>
      </c>
      <c r="G56" s="134"/>
      <c r="H56" s="134"/>
      <c r="I56" s="214"/>
      <c r="J56" s="214"/>
    </row>
    <row r="57" spans="1:10" ht="25.5" customHeight="1" x14ac:dyDescent="0.2">
      <c r="A57" s="121"/>
      <c r="B57" s="123" t="s">
        <v>71</v>
      </c>
      <c r="C57" s="215" t="s">
        <v>72</v>
      </c>
      <c r="D57" s="216"/>
      <c r="E57" s="216"/>
      <c r="F57" s="133" t="s">
        <v>23</v>
      </c>
      <c r="G57" s="134"/>
      <c r="H57" s="134"/>
      <c r="I57" s="214"/>
      <c r="J57" s="214"/>
    </row>
    <row r="58" spans="1:10" ht="25.5" customHeight="1" x14ac:dyDescent="0.2">
      <c r="A58" s="121"/>
      <c r="B58" s="123" t="s">
        <v>73</v>
      </c>
      <c r="C58" s="215" t="s">
        <v>74</v>
      </c>
      <c r="D58" s="216"/>
      <c r="E58" s="216"/>
      <c r="F58" s="133" t="s">
        <v>23</v>
      </c>
      <c r="G58" s="134"/>
      <c r="H58" s="134"/>
      <c r="I58" s="214"/>
      <c r="J58" s="214"/>
    </row>
    <row r="59" spans="1:10" ht="25.5" customHeight="1" x14ac:dyDescent="0.2">
      <c r="A59" s="121"/>
      <c r="B59" s="123" t="s">
        <v>75</v>
      </c>
      <c r="C59" s="215" t="s">
        <v>76</v>
      </c>
      <c r="D59" s="216"/>
      <c r="E59" s="216"/>
      <c r="F59" s="133" t="s">
        <v>24</v>
      </c>
      <c r="G59" s="134"/>
      <c r="H59" s="134"/>
      <c r="I59" s="214"/>
      <c r="J59" s="214"/>
    </row>
    <row r="60" spans="1:10" ht="25.5" customHeight="1" x14ac:dyDescent="0.2">
      <c r="A60" s="121"/>
      <c r="B60" s="123" t="s">
        <v>77</v>
      </c>
      <c r="C60" s="215" t="s">
        <v>78</v>
      </c>
      <c r="D60" s="216"/>
      <c r="E60" s="216"/>
      <c r="F60" s="133" t="s">
        <v>23</v>
      </c>
      <c r="G60" s="134"/>
      <c r="H60" s="134"/>
      <c r="I60" s="214"/>
      <c r="J60" s="214"/>
    </row>
    <row r="61" spans="1:10" ht="25.5" customHeight="1" x14ac:dyDescent="0.2">
      <c r="A61" s="121"/>
      <c r="B61" s="130" t="s">
        <v>79</v>
      </c>
      <c r="C61" s="235" t="s">
        <v>80</v>
      </c>
      <c r="D61" s="236"/>
      <c r="E61" s="236"/>
      <c r="F61" s="135" t="s">
        <v>23</v>
      </c>
      <c r="G61" s="136"/>
      <c r="H61" s="136"/>
      <c r="I61" s="234"/>
      <c r="J61" s="234"/>
    </row>
    <row r="62" spans="1:10" ht="25.5" customHeight="1" x14ac:dyDescent="0.2">
      <c r="A62" s="122"/>
      <c r="B62" s="126" t="s">
        <v>1</v>
      </c>
      <c r="C62" s="126"/>
      <c r="D62" s="127"/>
      <c r="E62" s="127"/>
      <c r="F62" s="137"/>
      <c r="G62" s="138"/>
      <c r="H62" s="138"/>
      <c r="I62" s="237">
        <f>SUM(I47:I61)</f>
        <v>0</v>
      </c>
      <c r="J62" s="237"/>
    </row>
    <row r="63" spans="1:10" x14ac:dyDescent="0.2">
      <c r="F63" s="94"/>
      <c r="G63" s="95"/>
      <c r="H63" s="94"/>
      <c r="I63" s="95"/>
      <c r="J63" s="95"/>
    </row>
    <row r="64" spans="1:10" x14ac:dyDescent="0.2">
      <c r="F64" s="94"/>
      <c r="G64" s="95"/>
      <c r="H64" s="94"/>
      <c r="I64" s="95"/>
      <c r="J64" s="95"/>
    </row>
    <row r="65" spans="6:10" x14ac:dyDescent="0.2">
      <c r="F65" s="94"/>
      <c r="G65" s="95"/>
      <c r="H65" s="94"/>
      <c r="I65" s="95"/>
      <c r="J65" s="9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9">
    <mergeCell ref="I61:J61"/>
    <mergeCell ref="C61:E61"/>
    <mergeCell ref="I62:J62"/>
    <mergeCell ref="I58:J58"/>
    <mergeCell ref="C58:E58"/>
    <mergeCell ref="I59:J59"/>
    <mergeCell ref="C59:E59"/>
    <mergeCell ref="I60:J60"/>
    <mergeCell ref="C60:E60"/>
    <mergeCell ref="I55:J55"/>
    <mergeCell ref="C55:E55"/>
    <mergeCell ref="I56:J56"/>
    <mergeCell ref="C56:E56"/>
    <mergeCell ref="I57:J57"/>
    <mergeCell ref="C57:E57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38" t="s">
        <v>6</v>
      </c>
      <c r="B1" s="238"/>
      <c r="C1" s="239"/>
      <c r="D1" s="238"/>
      <c r="E1" s="238"/>
      <c r="F1" s="238"/>
      <c r="G1" s="238"/>
    </row>
    <row r="2" spans="1:7" ht="24.95" customHeight="1" x14ac:dyDescent="0.2">
      <c r="A2" s="79" t="s">
        <v>41</v>
      </c>
      <c r="B2" s="78"/>
      <c r="C2" s="240"/>
      <c r="D2" s="240"/>
      <c r="E2" s="240"/>
      <c r="F2" s="240"/>
      <c r="G2" s="241"/>
    </row>
    <row r="3" spans="1:7" ht="24.95" hidden="1" customHeight="1" x14ac:dyDescent="0.2">
      <c r="A3" s="79" t="s">
        <v>7</v>
      </c>
      <c r="B3" s="78"/>
      <c r="C3" s="240"/>
      <c r="D3" s="240"/>
      <c r="E3" s="240"/>
      <c r="F3" s="240"/>
      <c r="G3" s="241"/>
    </row>
    <row r="4" spans="1:7" ht="24.95" hidden="1" customHeight="1" x14ac:dyDescent="0.2">
      <c r="A4" s="79" t="s">
        <v>8</v>
      </c>
      <c r="B4" s="78"/>
      <c r="C4" s="240"/>
      <c r="D4" s="240"/>
      <c r="E4" s="240"/>
      <c r="F4" s="240"/>
      <c r="G4" s="241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285"/>
  <sheetViews>
    <sheetView topLeftCell="A100" workbookViewId="0">
      <selection activeCell="F280" sqref="F280:G283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38.285156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47" t="s">
        <v>6</v>
      </c>
      <c r="B1" s="247"/>
      <c r="C1" s="247"/>
      <c r="D1" s="247"/>
      <c r="E1" s="247"/>
      <c r="F1" s="247"/>
      <c r="G1" s="247"/>
      <c r="AE1" t="s">
        <v>84</v>
      </c>
    </row>
    <row r="2" spans="1:60" ht="24.95" customHeight="1" x14ac:dyDescent="0.2">
      <c r="A2" s="143" t="s">
        <v>83</v>
      </c>
      <c r="B2" s="141"/>
      <c r="C2" s="248" t="s">
        <v>45</v>
      </c>
      <c r="D2" s="249"/>
      <c r="E2" s="249"/>
      <c r="F2" s="249"/>
      <c r="G2" s="250"/>
      <c r="AE2" t="s">
        <v>85</v>
      </c>
    </row>
    <row r="3" spans="1:60" ht="24.95" hidden="1" customHeight="1" x14ac:dyDescent="0.2">
      <c r="A3" s="144" t="s">
        <v>7</v>
      </c>
      <c r="B3" s="142"/>
      <c r="C3" s="251"/>
      <c r="D3" s="252"/>
      <c r="E3" s="252"/>
      <c r="F3" s="252"/>
      <c r="G3" s="253"/>
      <c r="AE3" t="s">
        <v>86</v>
      </c>
    </row>
    <row r="4" spans="1:60" ht="24.95" hidden="1" customHeight="1" x14ac:dyDescent="0.2">
      <c r="A4" s="144" t="s">
        <v>8</v>
      </c>
      <c r="B4" s="142"/>
      <c r="C4" s="251"/>
      <c r="D4" s="252"/>
      <c r="E4" s="252"/>
      <c r="F4" s="252"/>
      <c r="G4" s="253"/>
      <c r="AE4" t="s">
        <v>87</v>
      </c>
    </row>
    <row r="5" spans="1:60" hidden="1" x14ac:dyDescent="0.2">
      <c r="A5" s="145" t="s">
        <v>88</v>
      </c>
      <c r="B5" s="146"/>
      <c r="C5" s="147"/>
      <c r="D5" s="148"/>
      <c r="E5" s="148"/>
      <c r="F5" s="148"/>
      <c r="G5" s="149"/>
      <c r="AE5" t="s">
        <v>89</v>
      </c>
    </row>
    <row r="7" spans="1:60" ht="38.25" x14ac:dyDescent="0.2">
      <c r="A7" s="155" t="s">
        <v>90</v>
      </c>
      <c r="B7" s="156" t="s">
        <v>91</v>
      </c>
      <c r="C7" s="156" t="s">
        <v>92</v>
      </c>
      <c r="D7" s="155" t="s">
        <v>93</v>
      </c>
      <c r="E7" s="155" t="s">
        <v>94</v>
      </c>
      <c r="F7" s="150" t="s">
        <v>95</v>
      </c>
      <c r="G7" s="171" t="s">
        <v>28</v>
      </c>
      <c r="H7" s="172" t="s">
        <v>29</v>
      </c>
      <c r="I7" s="172" t="s">
        <v>96</v>
      </c>
      <c r="J7" s="172" t="s">
        <v>30</v>
      </c>
      <c r="K7" s="172" t="s">
        <v>97</v>
      </c>
      <c r="L7" s="172" t="s">
        <v>98</v>
      </c>
      <c r="M7" s="172" t="s">
        <v>99</v>
      </c>
      <c r="N7" s="172" t="s">
        <v>100</v>
      </c>
      <c r="O7" s="172" t="s">
        <v>101</v>
      </c>
      <c r="P7" s="172" t="s">
        <v>102</v>
      </c>
      <c r="Q7" s="172" t="s">
        <v>103</v>
      </c>
      <c r="R7" s="172" t="s">
        <v>104</v>
      </c>
      <c r="S7" s="172" t="s">
        <v>105</v>
      </c>
      <c r="T7" s="172" t="s">
        <v>106</v>
      </c>
      <c r="U7" s="158" t="s">
        <v>107</v>
      </c>
    </row>
    <row r="8" spans="1:60" x14ac:dyDescent="0.2">
      <c r="A8" s="173" t="s">
        <v>108</v>
      </c>
      <c r="B8" s="174" t="s">
        <v>51</v>
      </c>
      <c r="C8" s="175" t="s">
        <v>52</v>
      </c>
      <c r="D8" s="157"/>
      <c r="E8" s="176"/>
      <c r="F8" s="177"/>
      <c r="G8" s="177">
        <f>SUMIF(AE9:AE54,"&lt;&gt;NOR",G9:G54)</f>
        <v>0</v>
      </c>
      <c r="H8" s="177"/>
      <c r="I8" s="177">
        <f>SUM(I9:I54)</f>
        <v>0</v>
      </c>
      <c r="J8" s="177"/>
      <c r="K8" s="177">
        <f>SUM(K9:K54)</f>
        <v>142327.15</v>
      </c>
      <c r="L8" s="177"/>
      <c r="M8" s="177">
        <f>SUM(M9:M54)</f>
        <v>0</v>
      </c>
      <c r="N8" s="157"/>
      <c r="O8" s="157">
        <f>SUM(O9:O54)</f>
        <v>2.0590000000000001E-2</v>
      </c>
      <c r="P8" s="157"/>
      <c r="Q8" s="157">
        <f>SUM(Q9:Q54)</f>
        <v>0</v>
      </c>
      <c r="R8" s="157"/>
      <c r="S8" s="157"/>
      <c r="T8" s="173"/>
      <c r="U8" s="157">
        <f>SUM(U9:U54)</f>
        <v>132.76999999999998</v>
      </c>
      <c r="AE8" t="s">
        <v>109</v>
      </c>
    </row>
    <row r="9" spans="1:60" outlineLevel="1" x14ac:dyDescent="0.2">
      <c r="A9" s="152">
        <v>1</v>
      </c>
      <c r="B9" s="159" t="s">
        <v>110</v>
      </c>
      <c r="C9" s="184" t="s">
        <v>111</v>
      </c>
      <c r="D9" s="161" t="s">
        <v>112</v>
      </c>
      <c r="E9" s="166">
        <v>90.6</v>
      </c>
      <c r="F9" s="169"/>
      <c r="G9" s="169"/>
      <c r="H9" s="169">
        <v>0</v>
      </c>
      <c r="I9" s="169">
        <f>ROUND(E9*H9,2)</f>
        <v>0</v>
      </c>
      <c r="J9" s="169">
        <v>74.099999999999994</v>
      </c>
      <c r="K9" s="169">
        <f>ROUND(E9*J9,2)</f>
        <v>6713.46</v>
      </c>
      <c r="L9" s="169">
        <v>21</v>
      </c>
      <c r="M9" s="169">
        <f>G9*(1+L9/100)</f>
        <v>0</v>
      </c>
      <c r="N9" s="161">
        <v>0</v>
      </c>
      <c r="O9" s="161">
        <f>ROUND(E9*N9,5)</f>
        <v>0</v>
      </c>
      <c r="P9" s="161">
        <v>0</v>
      </c>
      <c r="Q9" s="161">
        <f>ROUND(E9*P9,5)</f>
        <v>0</v>
      </c>
      <c r="R9" s="161"/>
      <c r="S9" s="161"/>
      <c r="T9" s="162">
        <v>9.7000000000000003E-2</v>
      </c>
      <c r="U9" s="161">
        <f>ROUND(E9*T9,2)</f>
        <v>8.7899999999999991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113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2"/>
      <c r="B10" s="159"/>
      <c r="C10" s="185" t="s">
        <v>114</v>
      </c>
      <c r="D10" s="163"/>
      <c r="E10" s="167">
        <v>90.6</v>
      </c>
      <c r="F10" s="169"/>
      <c r="G10" s="169"/>
      <c r="H10" s="169"/>
      <c r="I10" s="169"/>
      <c r="J10" s="169"/>
      <c r="K10" s="169"/>
      <c r="L10" s="169"/>
      <c r="M10" s="169"/>
      <c r="N10" s="161"/>
      <c r="O10" s="161"/>
      <c r="P10" s="161"/>
      <c r="Q10" s="161"/>
      <c r="R10" s="161"/>
      <c r="S10" s="161"/>
      <c r="T10" s="162"/>
      <c r="U10" s="161"/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115</v>
      </c>
      <c r="AF10" s="151">
        <v>0</v>
      </c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2">
        <v>2</v>
      </c>
      <c r="B11" s="159" t="s">
        <v>116</v>
      </c>
      <c r="C11" s="184" t="s">
        <v>117</v>
      </c>
      <c r="D11" s="161" t="s">
        <v>112</v>
      </c>
      <c r="E11" s="166">
        <v>55.9</v>
      </c>
      <c r="F11" s="169"/>
      <c r="G11" s="169"/>
      <c r="H11" s="169">
        <v>0</v>
      </c>
      <c r="I11" s="169">
        <f>ROUND(E11*H11,2)</f>
        <v>0</v>
      </c>
      <c r="J11" s="169">
        <v>186.5</v>
      </c>
      <c r="K11" s="169">
        <f>ROUND(E11*J11,2)</f>
        <v>10425.35</v>
      </c>
      <c r="L11" s="169">
        <v>21</v>
      </c>
      <c r="M11" s="169">
        <f>G11*(1+L11/100)</f>
        <v>0</v>
      </c>
      <c r="N11" s="161">
        <v>0</v>
      </c>
      <c r="O11" s="161">
        <f>ROUND(E11*N11,5)</f>
        <v>0</v>
      </c>
      <c r="P11" s="161">
        <v>0</v>
      </c>
      <c r="Q11" s="161">
        <f>ROUND(E11*P11,5)</f>
        <v>0</v>
      </c>
      <c r="R11" s="161"/>
      <c r="S11" s="161"/>
      <c r="T11" s="162">
        <v>0.37</v>
      </c>
      <c r="U11" s="161">
        <f>ROUND(E11*T11,2)</f>
        <v>20.68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113</v>
      </c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">
      <c r="A12" s="152"/>
      <c r="B12" s="159"/>
      <c r="C12" s="185" t="s">
        <v>118</v>
      </c>
      <c r="D12" s="163"/>
      <c r="E12" s="167">
        <v>30.2</v>
      </c>
      <c r="F12" s="169"/>
      <c r="G12" s="169"/>
      <c r="H12" s="169"/>
      <c r="I12" s="169"/>
      <c r="J12" s="169"/>
      <c r="K12" s="169"/>
      <c r="L12" s="169"/>
      <c r="M12" s="169"/>
      <c r="N12" s="161"/>
      <c r="O12" s="161"/>
      <c r="P12" s="161"/>
      <c r="Q12" s="161"/>
      <c r="R12" s="161"/>
      <c r="S12" s="161"/>
      <c r="T12" s="162"/>
      <c r="U12" s="161"/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115</v>
      </c>
      <c r="AF12" s="151">
        <v>0</v>
      </c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">
      <c r="A13" s="152"/>
      <c r="B13" s="159"/>
      <c r="C13" s="185" t="s">
        <v>119</v>
      </c>
      <c r="D13" s="163"/>
      <c r="E13" s="167">
        <v>15.7</v>
      </c>
      <c r="F13" s="169"/>
      <c r="G13" s="169"/>
      <c r="H13" s="169"/>
      <c r="I13" s="169"/>
      <c r="J13" s="169"/>
      <c r="K13" s="169"/>
      <c r="L13" s="169"/>
      <c r="M13" s="169"/>
      <c r="N13" s="161"/>
      <c r="O13" s="161"/>
      <c r="P13" s="161"/>
      <c r="Q13" s="161"/>
      <c r="R13" s="161"/>
      <c r="S13" s="161"/>
      <c r="T13" s="162"/>
      <c r="U13" s="161"/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115</v>
      </c>
      <c r="AF13" s="151">
        <v>0</v>
      </c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52"/>
      <c r="B14" s="159"/>
      <c r="C14" s="185" t="s">
        <v>120</v>
      </c>
      <c r="D14" s="163"/>
      <c r="E14" s="167">
        <v>10</v>
      </c>
      <c r="F14" s="169"/>
      <c r="G14" s="169"/>
      <c r="H14" s="169"/>
      <c r="I14" s="169"/>
      <c r="J14" s="169"/>
      <c r="K14" s="169"/>
      <c r="L14" s="169"/>
      <c r="M14" s="169"/>
      <c r="N14" s="161"/>
      <c r="O14" s="161"/>
      <c r="P14" s="161"/>
      <c r="Q14" s="161"/>
      <c r="R14" s="161"/>
      <c r="S14" s="161"/>
      <c r="T14" s="162"/>
      <c r="U14" s="161"/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115</v>
      </c>
      <c r="AF14" s="151">
        <v>0</v>
      </c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2">
        <v>3</v>
      </c>
      <c r="B15" s="159" t="s">
        <v>116</v>
      </c>
      <c r="C15" s="184" t="s">
        <v>117</v>
      </c>
      <c r="D15" s="161" t="s">
        <v>112</v>
      </c>
      <c r="E15" s="166">
        <v>45.3</v>
      </c>
      <c r="F15" s="169"/>
      <c r="G15" s="169"/>
      <c r="H15" s="169">
        <v>0</v>
      </c>
      <c r="I15" s="169">
        <f>ROUND(E15*H15,2)</f>
        <v>0</v>
      </c>
      <c r="J15" s="169">
        <v>186.5</v>
      </c>
      <c r="K15" s="169">
        <f>ROUND(E15*J15,2)</f>
        <v>8448.4500000000007</v>
      </c>
      <c r="L15" s="169">
        <v>21</v>
      </c>
      <c r="M15" s="169">
        <f>G15*(1+L15/100)</f>
        <v>0</v>
      </c>
      <c r="N15" s="161">
        <v>0</v>
      </c>
      <c r="O15" s="161">
        <f>ROUND(E15*N15,5)</f>
        <v>0</v>
      </c>
      <c r="P15" s="161">
        <v>0</v>
      </c>
      <c r="Q15" s="161">
        <f>ROUND(E15*P15,5)</f>
        <v>0</v>
      </c>
      <c r="R15" s="161"/>
      <c r="S15" s="161"/>
      <c r="T15" s="162">
        <v>0.37</v>
      </c>
      <c r="U15" s="161">
        <f>ROUND(E15*T15,2)</f>
        <v>16.760000000000002</v>
      </c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113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2">
      <c r="A16" s="152"/>
      <c r="B16" s="159"/>
      <c r="C16" s="185" t="s">
        <v>121</v>
      </c>
      <c r="D16" s="163"/>
      <c r="E16" s="167">
        <v>45.3</v>
      </c>
      <c r="F16" s="169"/>
      <c r="G16" s="169"/>
      <c r="H16" s="169"/>
      <c r="I16" s="169"/>
      <c r="J16" s="169"/>
      <c r="K16" s="169"/>
      <c r="L16" s="169"/>
      <c r="M16" s="169"/>
      <c r="N16" s="161"/>
      <c r="O16" s="161"/>
      <c r="P16" s="161"/>
      <c r="Q16" s="161"/>
      <c r="R16" s="161"/>
      <c r="S16" s="161"/>
      <c r="T16" s="162"/>
      <c r="U16" s="161"/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115</v>
      </c>
      <c r="AF16" s="151">
        <v>0</v>
      </c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2">
        <v>4</v>
      </c>
      <c r="B17" s="159" t="s">
        <v>122</v>
      </c>
      <c r="C17" s="184" t="s">
        <v>123</v>
      </c>
      <c r="D17" s="161" t="s">
        <v>112</v>
      </c>
      <c r="E17" s="166">
        <v>45.3</v>
      </c>
      <c r="F17" s="169"/>
      <c r="G17" s="169"/>
      <c r="H17" s="169">
        <v>0</v>
      </c>
      <c r="I17" s="169">
        <f>ROUND(E17*H17,2)</f>
        <v>0</v>
      </c>
      <c r="J17" s="169">
        <v>96.6</v>
      </c>
      <c r="K17" s="169">
        <f>ROUND(E17*J17,2)</f>
        <v>4375.9799999999996</v>
      </c>
      <c r="L17" s="169">
        <v>21</v>
      </c>
      <c r="M17" s="169">
        <f>G17*(1+L17/100)</f>
        <v>0</v>
      </c>
      <c r="N17" s="161">
        <v>0</v>
      </c>
      <c r="O17" s="161">
        <f>ROUND(E17*N17,5)</f>
        <v>0</v>
      </c>
      <c r="P17" s="161">
        <v>0</v>
      </c>
      <c r="Q17" s="161">
        <f>ROUND(E17*P17,5)</f>
        <v>0</v>
      </c>
      <c r="R17" s="161"/>
      <c r="S17" s="161"/>
      <c r="T17" s="162">
        <v>0.01</v>
      </c>
      <c r="U17" s="161">
        <f>ROUND(E17*T17,2)</f>
        <v>0.45</v>
      </c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113</v>
      </c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">
      <c r="A18" s="152"/>
      <c r="B18" s="159"/>
      <c r="C18" s="185" t="s">
        <v>121</v>
      </c>
      <c r="D18" s="163"/>
      <c r="E18" s="167">
        <v>45.3</v>
      </c>
      <c r="F18" s="169"/>
      <c r="G18" s="169"/>
      <c r="H18" s="169"/>
      <c r="I18" s="169"/>
      <c r="J18" s="169"/>
      <c r="K18" s="169"/>
      <c r="L18" s="169"/>
      <c r="M18" s="169"/>
      <c r="N18" s="161"/>
      <c r="O18" s="161"/>
      <c r="P18" s="161"/>
      <c r="Q18" s="161"/>
      <c r="R18" s="161"/>
      <c r="S18" s="161"/>
      <c r="T18" s="162"/>
      <c r="U18" s="161"/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115</v>
      </c>
      <c r="AF18" s="151">
        <v>0</v>
      </c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52">
        <v>5</v>
      </c>
      <c r="B19" s="159" t="s">
        <v>124</v>
      </c>
      <c r="C19" s="184" t="s">
        <v>125</v>
      </c>
      <c r="D19" s="161" t="s">
        <v>112</v>
      </c>
      <c r="E19" s="166">
        <v>45.3</v>
      </c>
      <c r="F19" s="169"/>
      <c r="G19" s="169"/>
      <c r="H19" s="169">
        <v>0</v>
      </c>
      <c r="I19" s="169">
        <f>ROUND(E19*H19,2)</f>
        <v>0</v>
      </c>
      <c r="J19" s="169">
        <v>52</v>
      </c>
      <c r="K19" s="169">
        <f>ROUND(E19*J19,2)</f>
        <v>2355.6</v>
      </c>
      <c r="L19" s="169">
        <v>21</v>
      </c>
      <c r="M19" s="169">
        <f>G19*(1+L19/100)</f>
        <v>0</v>
      </c>
      <c r="N19" s="161">
        <v>0</v>
      </c>
      <c r="O19" s="161">
        <f>ROUND(E19*N19,5)</f>
        <v>0</v>
      </c>
      <c r="P19" s="161">
        <v>0</v>
      </c>
      <c r="Q19" s="161">
        <f>ROUND(E19*P19,5)</f>
        <v>0</v>
      </c>
      <c r="R19" s="161"/>
      <c r="S19" s="161"/>
      <c r="T19" s="162">
        <v>0.05</v>
      </c>
      <c r="U19" s="161">
        <f>ROUND(E19*T19,2)</f>
        <v>2.27</v>
      </c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113</v>
      </c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2">
      <c r="A20" s="152"/>
      <c r="B20" s="159"/>
      <c r="C20" s="185" t="s">
        <v>121</v>
      </c>
      <c r="D20" s="163"/>
      <c r="E20" s="167">
        <v>45.3</v>
      </c>
      <c r="F20" s="169"/>
      <c r="G20" s="169"/>
      <c r="H20" s="169"/>
      <c r="I20" s="169"/>
      <c r="J20" s="169"/>
      <c r="K20" s="169"/>
      <c r="L20" s="169"/>
      <c r="M20" s="169"/>
      <c r="N20" s="161"/>
      <c r="O20" s="161"/>
      <c r="P20" s="161"/>
      <c r="Q20" s="161"/>
      <c r="R20" s="161"/>
      <c r="S20" s="161"/>
      <c r="T20" s="162"/>
      <c r="U20" s="161"/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115</v>
      </c>
      <c r="AF20" s="151">
        <v>0</v>
      </c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ht="22.5" outlineLevel="1" x14ac:dyDescent="0.2">
      <c r="A21" s="152">
        <v>6</v>
      </c>
      <c r="B21" s="159" t="s">
        <v>126</v>
      </c>
      <c r="C21" s="184" t="s">
        <v>127</v>
      </c>
      <c r="D21" s="161" t="s">
        <v>112</v>
      </c>
      <c r="E21" s="166">
        <v>22.68</v>
      </c>
      <c r="F21" s="169"/>
      <c r="G21" s="169"/>
      <c r="H21" s="169">
        <v>0</v>
      </c>
      <c r="I21" s="169">
        <f>ROUND(E21*H21,2)</f>
        <v>0</v>
      </c>
      <c r="J21" s="169">
        <v>247</v>
      </c>
      <c r="K21" s="169">
        <f>ROUND(E21*J21,2)</f>
        <v>5601.96</v>
      </c>
      <c r="L21" s="169">
        <v>21</v>
      </c>
      <c r="M21" s="169">
        <f>G21*(1+L21/100)</f>
        <v>0</v>
      </c>
      <c r="N21" s="161">
        <v>0</v>
      </c>
      <c r="O21" s="161">
        <f>ROUND(E21*N21,5)</f>
        <v>0</v>
      </c>
      <c r="P21" s="161">
        <v>0</v>
      </c>
      <c r="Q21" s="161">
        <f>ROUND(E21*P21,5)</f>
        <v>0</v>
      </c>
      <c r="R21" s="161"/>
      <c r="S21" s="161"/>
      <c r="T21" s="162">
        <v>0.23</v>
      </c>
      <c r="U21" s="161">
        <f>ROUND(E21*T21,2)</f>
        <v>5.22</v>
      </c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113</v>
      </c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52"/>
      <c r="B22" s="159"/>
      <c r="C22" s="185" t="s">
        <v>128</v>
      </c>
      <c r="D22" s="163"/>
      <c r="E22" s="167">
        <v>20.04</v>
      </c>
      <c r="F22" s="169"/>
      <c r="G22" s="169"/>
      <c r="H22" s="169"/>
      <c r="I22" s="169"/>
      <c r="J22" s="169"/>
      <c r="K22" s="169"/>
      <c r="L22" s="169"/>
      <c r="M22" s="169"/>
      <c r="N22" s="161"/>
      <c r="O22" s="161"/>
      <c r="P22" s="161"/>
      <c r="Q22" s="161"/>
      <c r="R22" s="161"/>
      <c r="S22" s="161"/>
      <c r="T22" s="162"/>
      <c r="U22" s="161"/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115</v>
      </c>
      <c r="AF22" s="151">
        <v>0</v>
      </c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">
      <c r="A23" s="152"/>
      <c r="B23" s="159"/>
      <c r="C23" s="185" t="s">
        <v>129</v>
      </c>
      <c r="D23" s="163"/>
      <c r="E23" s="167">
        <v>2.64</v>
      </c>
      <c r="F23" s="169"/>
      <c r="G23" s="169"/>
      <c r="H23" s="169"/>
      <c r="I23" s="169"/>
      <c r="J23" s="169"/>
      <c r="K23" s="169"/>
      <c r="L23" s="169"/>
      <c r="M23" s="169"/>
      <c r="N23" s="161"/>
      <c r="O23" s="161"/>
      <c r="P23" s="161"/>
      <c r="Q23" s="161"/>
      <c r="R23" s="161"/>
      <c r="S23" s="161"/>
      <c r="T23" s="162"/>
      <c r="U23" s="161"/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115</v>
      </c>
      <c r="AF23" s="151">
        <v>0</v>
      </c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52">
        <v>7</v>
      </c>
      <c r="B24" s="159" t="s">
        <v>130</v>
      </c>
      <c r="C24" s="184" t="s">
        <v>131</v>
      </c>
      <c r="D24" s="161" t="s">
        <v>112</v>
      </c>
      <c r="E24" s="166">
        <v>17.2</v>
      </c>
      <c r="F24" s="169"/>
      <c r="G24" s="169"/>
      <c r="H24" s="169">
        <v>0</v>
      </c>
      <c r="I24" s="169">
        <f>ROUND(E24*H24,2)</f>
        <v>0</v>
      </c>
      <c r="J24" s="169">
        <v>211</v>
      </c>
      <c r="K24" s="169">
        <f>ROUND(E24*J24,2)</f>
        <v>3629.2</v>
      </c>
      <c r="L24" s="169">
        <v>21</v>
      </c>
      <c r="M24" s="169">
        <f>G24*(1+L24/100)</f>
        <v>0</v>
      </c>
      <c r="N24" s="161">
        <v>0</v>
      </c>
      <c r="O24" s="161">
        <f>ROUND(E24*N24,5)</f>
        <v>0</v>
      </c>
      <c r="P24" s="161">
        <v>0</v>
      </c>
      <c r="Q24" s="161">
        <f>ROUND(E24*P24,5)</f>
        <v>0</v>
      </c>
      <c r="R24" s="161"/>
      <c r="S24" s="161"/>
      <c r="T24" s="162">
        <v>0.2</v>
      </c>
      <c r="U24" s="161">
        <f>ROUND(E24*T24,2)</f>
        <v>3.44</v>
      </c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113</v>
      </c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">
      <c r="A25" s="152"/>
      <c r="B25" s="159"/>
      <c r="C25" s="185" t="s">
        <v>132</v>
      </c>
      <c r="D25" s="163"/>
      <c r="E25" s="167">
        <v>4.4000000000000004</v>
      </c>
      <c r="F25" s="169"/>
      <c r="G25" s="169"/>
      <c r="H25" s="169"/>
      <c r="I25" s="169"/>
      <c r="J25" s="169"/>
      <c r="K25" s="169"/>
      <c r="L25" s="169"/>
      <c r="M25" s="169"/>
      <c r="N25" s="161"/>
      <c r="O25" s="161"/>
      <c r="P25" s="161"/>
      <c r="Q25" s="161"/>
      <c r="R25" s="161"/>
      <c r="S25" s="161"/>
      <c r="T25" s="162"/>
      <c r="U25" s="161"/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115</v>
      </c>
      <c r="AF25" s="151">
        <v>0</v>
      </c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">
      <c r="A26" s="152"/>
      <c r="B26" s="159"/>
      <c r="C26" s="185" t="s">
        <v>133</v>
      </c>
      <c r="D26" s="163"/>
      <c r="E26" s="167">
        <v>12.8</v>
      </c>
      <c r="F26" s="169"/>
      <c r="G26" s="169"/>
      <c r="H26" s="169"/>
      <c r="I26" s="169"/>
      <c r="J26" s="169"/>
      <c r="K26" s="169"/>
      <c r="L26" s="169"/>
      <c r="M26" s="169"/>
      <c r="N26" s="161"/>
      <c r="O26" s="161"/>
      <c r="P26" s="161"/>
      <c r="Q26" s="161"/>
      <c r="R26" s="161"/>
      <c r="S26" s="161"/>
      <c r="T26" s="162"/>
      <c r="U26" s="161"/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115</v>
      </c>
      <c r="AF26" s="151">
        <v>0</v>
      </c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2">
        <v>8</v>
      </c>
      <c r="B27" s="159" t="s">
        <v>134</v>
      </c>
      <c r="C27" s="184" t="s">
        <v>135</v>
      </c>
      <c r="D27" s="161" t="s">
        <v>112</v>
      </c>
      <c r="E27" s="166">
        <v>50.688000000000002</v>
      </c>
      <c r="F27" s="169"/>
      <c r="G27" s="169"/>
      <c r="H27" s="169">
        <v>0</v>
      </c>
      <c r="I27" s="169">
        <f>ROUND(E27*H27,2)</f>
        <v>0</v>
      </c>
      <c r="J27" s="169">
        <v>115.5</v>
      </c>
      <c r="K27" s="169">
        <f>ROUND(E27*J27,2)</f>
        <v>5854.46</v>
      </c>
      <c r="L27" s="169">
        <v>21</v>
      </c>
      <c r="M27" s="169">
        <f>G27*(1+L27/100)</f>
        <v>0</v>
      </c>
      <c r="N27" s="161">
        <v>0</v>
      </c>
      <c r="O27" s="161">
        <f>ROUND(E27*N27,5)</f>
        <v>0</v>
      </c>
      <c r="P27" s="161">
        <v>0</v>
      </c>
      <c r="Q27" s="161">
        <f>ROUND(E27*P27,5)</f>
        <v>0</v>
      </c>
      <c r="R27" s="161"/>
      <c r="S27" s="161"/>
      <c r="T27" s="162">
        <v>0.11</v>
      </c>
      <c r="U27" s="161">
        <f>ROUND(E27*T27,2)</f>
        <v>5.58</v>
      </c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113</v>
      </c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52"/>
      <c r="B28" s="159"/>
      <c r="C28" s="185" t="s">
        <v>136</v>
      </c>
      <c r="D28" s="163"/>
      <c r="E28" s="167">
        <v>50.688000000000002</v>
      </c>
      <c r="F28" s="169"/>
      <c r="G28" s="169"/>
      <c r="H28" s="169"/>
      <c r="I28" s="169"/>
      <c r="J28" s="169"/>
      <c r="K28" s="169"/>
      <c r="L28" s="169"/>
      <c r="M28" s="169"/>
      <c r="N28" s="161"/>
      <c r="O28" s="161"/>
      <c r="P28" s="161"/>
      <c r="Q28" s="161"/>
      <c r="R28" s="161"/>
      <c r="S28" s="161"/>
      <c r="T28" s="162"/>
      <c r="U28" s="161"/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115</v>
      </c>
      <c r="AF28" s="151">
        <v>0</v>
      </c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">
      <c r="A29" s="152">
        <v>9</v>
      </c>
      <c r="B29" s="159" t="s">
        <v>137</v>
      </c>
      <c r="C29" s="184" t="s">
        <v>138</v>
      </c>
      <c r="D29" s="161" t="s">
        <v>112</v>
      </c>
      <c r="E29" s="166">
        <v>14.09</v>
      </c>
      <c r="F29" s="169"/>
      <c r="G29" s="169"/>
      <c r="H29" s="169">
        <v>0</v>
      </c>
      <c r="I29" s="169">
        <f>ROUND(E29*H29,2)</f>
        <v>0</v>
      </c>
      <c r="J29" s="169">
        <v>1428</v>
      </c>
      <c r="K29" s="169">
        <f>ROUND(E29*J29,2)</f>
        <v>20120.52</v>
      </c>
      <c r="L29" s="169">
        <v>21</v>
      </c>
      <c r="M29" s="169">
        <f>G29*(1+L29/100)</f>
        <v>0</v>
      </c>
      <c r="N29" s="161">
        <v>0</v>
      </c>
      <c r="O29" s="161">
        <f>ROUND(E29*N29,5)</f>
        <v>0</v>
      </c>
      <c r="P29" s="161">
        <v>0</v>
      </c>
      <c r="Q29" s="161">
        <f>ROUND(E29*P29,5)</f>
        <v>0</v>
      </c>
      <c r="R29" s="161"/>
      <c r="S29" s="161"/>
      <c r="T29" s="162">
        <v>3.13</v>
      </c>
      <c r="U29" s="161">
        <f>ROUND(E29*T29,2)</f>
        <v>44.1</v>
      </c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113</v>
      </c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2"/>
      <c r="B30" s="159"/>
      <c r="C30" s="185" t="s">
        <v>139</v>
      </c>
      <c r="D30" s="163"/>
      <c r="E30" s="167">
        <v>2.2000000000000002</v>
      </c>
      <c r="F30" s="169"/>
      <c r="G30" s="169"/>
      <c r="H30" s="169"/>
      <c r="I30" s="169"/>
      <c r="J30" s="169"/>
      <c r="K30" s="169"/>
      <c r="L30" s="169"/>
      <c r="M30" s="169"/>
      <c r="N30" s="161"/>
      <c r="O30" s="161"/>
      <c r="P30" s="161"/>
      <c r="Q30" s="161"/>
      <c r="R30" s="161"/>
      <c r="S30" s="161"/>
      <c r="T30" s="162"/>
      <c r="U30" s="161"/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115</v>
      </c>
      <c r="AF30" s="151">
        <v>0</v>
      </c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2"/>
      <c r="B31" s="159"/>
      <c r="C31" s="185" t="s">
        <v>140</v>
      </c>
      <c r="D31" s="163"/>
      <c r="E31" s="167">
        <v>4.9279999999999999</v>
      </c>
      <c r="F31" s="169"/>
      <c r="G31" s="169"/>
      <c r="H31" s="169"/>
      <c r="I31" s="169"/>
      <c r="J31" s="169"/>
      <c r="K31" s="169"/>
      <c r="L31" s="169"/>
      <c r="M31" s="169"/>
      <c r="N31" s="161"/>
      <c r="O31" s="161"/>
      <c r="P31" s="161"/>
      <c r="Q31" s="161"/>
      <c r="R31" s="161"/>
      <c r="S31" s="161"/>
      <c r="T31" s="162"/>
      <c r="U31" s="161"/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115</v>
      </c>
      <c r="AF31" s="151">
        <v>0</v>
      </c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2"/>
      <c r="B32" s="159"/>
      <c r="C32" s="185" t="s">
        <v>141</v>
      </c>
      <c r="D32" s="163"/>
      <c r="E32" s="167">
        <v>2.2050000000000001</v>
      </c>
      <c r="F32" s="169"/>
      <c r="G32" s="169"/>
      <c r="H32" s="169"/>
      <c r="I32" s="169"/>
      <c r="J32" s="169"/>
      <c r="K32" s="169"/>
      <c r="L32" s="169"/>
      <c r="M32" s="169"/>
      <c r="N32" s="161"/>
      <c r="O32" s="161"/>
      <c r="P32" s="161"/>
      <c r="Q32" s="161"/>
      <c r="R32" s="161"/>
      <c r="S32" s="161"/>
      <c r="T32" s="162"/>
      <c r="U32" s="161"/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115</v>
      </c>
      <c r="AF32" s="151"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2"/>
      <c r="B33" s="159"/>
      <c r="C33" s="185" t="s">
        <v>142</v>
      </c>
      <c r="D33" s="163"/>
      <c r="E33" s="167">
        <v>0.75</v>
      </c>
      <c r="F33" s="169"/>
      <c r="G33" s="169"/>
      <c r="H33" s="169"/>
      <c r="I33" s="169"/>
      <c r="J33" s="169"/>
      <c r="K33" s="169"/>
      <c r="L33" s="169"/>
      <c r="M33" s="169"/>
      <c r="N33" s="161"/>
      <c r="O33" s="161"/>
      <c r="P33" s="161"/>
      <c r="Q33" s="161"/>
      <c r="R33" s="161"/>
      <c r="S33" s="161"/>
      <c r="T33" s="162"/>
      <c r="U33" s="161"/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115</v>
      </c>
      <c r="AF33" s="151">
        <v>0</v>
      </c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1" x14ac:dyDescent="0.2">
      <c r="A34" s="152"/>
      <c r="B34" s="159"/>
      <c r="C34" s="185" t="s">
        <v>143</v>
      </c>
      <c r="D34" s="163"/>
      <c r="E34" s="167">
        <v>0.75</v>
      </c>
      <c r="F34" s="169"/>
      <c r="G34" s="169"/>
      <c r="H34" s="169"/>
      <c r="I34" s="169"/>
      <c r="J34" s="169"/>
      <c r="K34" s="169"/>
      <c r="L34" s="169"/>
      <c r="M34" s="169"/>
      <c r="N34" s="161"/>
      <c r="O34" s="161"/>
      <c r="P34" s="161"/>
      <c r="Q34" s="161"/>
      <c r="R34" s="161"/>
      <c r="S34" s="161"/>
      <c r="T34" s="162"/>
      <c r="U34" s="161"/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115</v>
      </c>
      <c r="AF34" s="151">
        <v>0</v>
      </c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">
      <c r="A35" s="152"/>
      <c r="B35" s="159"/>
      <c r="C35" s="185" t="s">
        <v>144</v>
      </c>
      <c r="D35" s="163"/>
      <c r="E35" s="167">
        <v>2.8159999999999998</v>
      </c>
      <c r="F35" s="169"/>
      <c r="G35" s="169"/>
      <c r="H35" s="169"/>
      <c r="I35" s="169"/>
      <c r="J35" s="169"/>
      <c r="K35" s="169"/>
      <c r="L35" s="169"/>
      <c r="M35" s="169"/>
      <c r="N35" s="161"/>
      <c r="O35" s="161"/>
      <c r="P35" s="161"/>
      <c r="Q35" s="161"/>
      <c r="R35" s="161"/>
      <c r="S35" s="161"/>
      <c r="T35" s="162"/>
      <c r="U35" s="161"/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115</v>
      </c>
      <c r="AF35" s="151">
        <v>0</v>
      </c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outlineLevel="1" x14ac:dyDescent="0.2">
      <c r="A36" s="152"/>
      <c r="B36" s="159"/>
      <c r="C36" s="185" t="s">
        <v>145</v>
      </c>
      <c r="D36" s="163"/>
      <c r="E36" s="167">
        <v>0.3</v>
      </c>
      <c r="F36" s="169"/>
      <c r="G36" s="169"/>
      <c r="H36" s="169"/>
      <c r="I36" s="169"/>
      <c r="J36" s="169"/>
      <c r="K36" s="169"/>
      <c r="L36" s="169"/>
      <c r="M36" s="169"/>
      <c r="N36" s="161"/>
      <c r="O36" s="161"/>
      <c r="P36" s="161"/>
      <c r="Q36" s="161"/>
      <c r="R36" s="161"/>
      <c r="S36" s="161"/>
      <c r="T36" s="162"/>
      <c r="U36" s="161"/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115</v>
      </c>
      <c r="AF36" s="151">
        <v>0</v>
      </c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2">
      <c r="A37" s="152"/>
      <c r="B37" s="159"/>
      <c r="C37" s="185" t="s">
        <v>146</v>
      </c>
      <c r="D37" s="163"/>
      <c r="E37" s="167">
        <v>8.1000000000000003E-2</v>
      </c>
      <c r="F37" s="169"/>
      <c r="G37" s="169"/>
      <c r="H37" s="169"/>
      <c r="I37" s="169"/>
      <c r="J37" s="169"/>
      <c r="K37" s="169"/>
      <c r="L37" s="169"/>
      <c r="M37" s="169"/>
      <c r="N37" s="161"/>
      <c r="O37" s="161"/>
      <c r="P37" s="161"/>
      <c r="Q37" s="161"/>
      <c r="R37" s="161"/>
      <c r="S37" s="161"/>
      <c r="T37" s="162"/>
      <c r="U37" s="161"/>
      <c r="V37" s="151"/>
      <c r="W37" s="151"/>
      <c r="X37" s="151"/>
      <c r="Y37" s="151"/>
      <c r="Z37" s="151"/>
      <c r="AA37" s="151"/>
      <c r="AB37" s="151"/>
      <c r="AC37" s="151"/>
      <c r="AD37" s="151"/>
      <c r="AE37" s="151" t="s">
        <v>115</v>
      </c>
      <c r="AF37" s="151">
        <v>0</v>
      </c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52"/>
      <c r="B38" s="159"/>
      <c r="C38" s="185" t="s">
        <v>147</v>
      </c>
      <c r="D38" s="163"/>
      <c r="E38" s="167">
        <v>0.06</v>
      </c>
      <c r="F38" s="169"/>
      <c r="G38" s="169"/>
      <c r="H38" s="169"/>
      <c r="I38" s="169"/>
      <c r="J38" s="169"/>
      <c r="K38" s="169"/>
      <c r="L38" s="169"/>
      <c r="M38" s="169"/>
      <c r="N38" s="161"/>
      <c r="O38" s="161"/>
      <c r="P38" s="161"/>
      <c r="Q38" s="161"/>
      <c r="R38" s="161"/>
      <c r="S38" s="161"/>
      <c r="T38" s="162"/>
      <c r="U38" s="161"/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115</v>
      </c>
      <c r="AF38" s="151">
        <v>0</v>
      </c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">
      <c r="A39" s="152">
        <v>10</v>
      </c>
      <c r="B39" s="159" t="s">
        <v>148</v>
      </c>
      <c r="C39" s="184" t="s">
        <v>149</v>
      </c>
      <c r="D39" s="161" t="s">
        <v>150</v>
      </c>
      <c r="E39" s="166">
        <v>20.8</v>
      </c>
      <c r="F39" s="169"/>
      <c r="G39" s="169"/>
      <c r="H39" s="169">
        <v>0</v>
      </c>
      <c r="I39" s="169">
        <f>ROUND(E39*H39,2)</f>
        <v>0</v>
      </c>
      <c r="J39" s="169">
        <v>125.5</v>
      </c>
      <c r="K39" s="169">
        <f>ROUND(E39*J39,2)</f>
        <v>2610.4</v>
      </c>
      <c r="L39" s="169">
        <v>21</v>
      </c>
      <c r="M39" s="169">
        <f>G39*(1+L39/100)</f>
        <v>0</v>
      </c>
      <c r="N39" s="161">
        <v>9.8999999999999999E-4</v>
      </c>
      <c r="O39" s="161">
        <f>ROUND(E39*N39,5)</f>
        <v>2.0590000000000001E-2</v>
      </c>
      <c r="P39" s="161">
        <v>0</v>
      </c>
      <c r="Q39" s="161">
        <f>ROUND(E39*P39,5)</f>
        <v>0</v>
      </c>
      <c r="R39" s="161"/>
      <c r="S39" s="161"/>
      <c r="T39" s="162">
        <v>0.24</v>
      </c>
      <c r="U39" s="161">
        <f>ROUND(E39*T39,2)</f>
        <v>4.99</v>
      </c>
      <c r="V39" s="151"/>
      <c r="W39" s="151"/>
      <c r="X39" s="151"/>
      <c r="Y39" s="151"/>
      <c r="Z39" s="151"/>
      <c r="AA39" s="151"/>
      <c r="AB39" s="151"/>
      <c r="AC39" s="151"/>
      <c r="AD39" s="151"/>
      <c r="AE39" s="151" t="s">
        <v>113</v>
      </c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2"/>
      <c r="B40" s="159"/>
      <c r="C40" s="185" t="s">
        <v>151</v>
      </c>
      <c r="D40" s="163"/>
      <c r="E40" s="167">
        <v>8</v>
      </c>
      <c r="F40" s="169"/>
      <c r="G40" s="169"/>
      <c r="H40" s="169"/>
      <c r="I40" s="169"/>
      <c r="J40" s="169"/>
      <c r="K40" s="169"/>
      <c r="L40" s="169"/>
      <c r="M40" s="169"/>
      <c r="N40" s="161"/>
      <c r="O40" s="161"/>
      <c r="P40" s="161"/>
      <c r="Q40" s="161"/>
      <c r="R40" s="161"/>
      <c r="S40" s="161"/>
      <c r="T40" s="162"/>
      <c r="U40" s="161"/>
      <c r="V40" s="151"/>
      <c r="W40" s="151"/>
      <c r="X40" s="151"/>
      <c r="Y40" s="151"/>
      <c r="Z40" s="151"/>
      <c r="AA40" s="151"/>
      <c r="AB40" s="151"/>
      <c r="AC40" s="151"/>
      <c r="AD40" s="151"/>
      <c r="AE40" s="151" t="s">
        <v>115</v>
      </c>
      <c r="AF40" s="151">
        <v>0</v>
      </c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outlineLevel="1" x14ac:dyDescent="0.2">
      <c r="A41" s="152"/>
      <c r="B41" s="159"/>
      <c r="C41" s="185" t="s">
        <v>152</v>
      </c>
      <c r="D41" s="163"/>
      <c r="E41" s="167">
        <v>12.8</v>
      </c>
      <c r="F41" s="169"/>
      <c r="G41" s="169"/>
      <c r="H41" s="169"/>
      <c r="I41" s="169"/>
      <c r="J41" s="169"/>
      <c r="K41" s="169"/>
      <c r="L41" s="169"/>
      <c r="M41" s="169"/>
      <c r="N41" s="161"/>
      <c r="O41" s="161"/>
      <c r="P41" s="161"/>
      <c r="Q41" s="161"/>
      <c r="R41" s="161"/>
      <c r="S41" s="161"/>
      <c r="T41" s="162"/>
      <c r="U41" s="161"/>
      <c r="V41" s="151"/>
      <c r="W41" s="151"/>
      <c r="X41" s="151"/>
      <c r="Y41" s="151"/>
      <c r="Z41" s="151"/>
      <c r="AA41" s="151"/>
      <c r="AB41" s="151"/>
      <c r="AC41" s="151"/>
      <c r="AD41" s="151"/>
      <c r="AE41" s="151" t="s">
        <v>115</v>
      </c>
      <c r="AF41" s="151">
        <v>0</v>
      </c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52">
        <v>11</v>
      </c>
      <c r="B42" s="159" t="s">
        <v>153</v>
      </c>
      <c r="C42" s="184" t="s">
        <v>154</v>
      </c>
      <c r="D42" s="161" t="s">
        <v>150</v>
      </c>
      <c r="E42" s="166">
        <v>20.8</v>
      </c>
      <c r="F42" s="169"/>
      <c r="G42" s="169"/>
      <c r="H42" s="169">
        <v>0</v>
      </c>
      <c r="I42" s="169">
        <f>ROUND(E42*H42,2)</f>
        <v>0</v>
      </c>
      <c r="J42" s="169">
        <v>27</v>
      </c>
      <c r="K42" s="169">
        <f>ROUND(E42*J42,2)</f>
        <v>561.6</v>
      </c>
      <c r="L42" s="169">
        <v>21</v>
      </c>
      <c r="M42" s="169">
        <f>G42*(1+L42/100)</f>
        <v>0</v>
      </c>
      <c r="N42" s="161">
        <v>0</v>
      </c>
      <c r="O42" s="161">
        <f>ROUND(E42*N42,5)</f>
        <v>0</v>
      </c>
      <c r="P42" s="161">
        <v>0</v>
      </c>
      <c r="Q42" s="161">
        <f>ROUND(E42*P42,5)</f>
        <v>0</v>
      </c>
      <c r="R42" s="161"/>
      <c r="S42" s="161"/>
      <c r="T42" s="162">
        <v>7.0000000000000007E-2</v>
      </c>
      <c r="U42" s="161">
        <f>ROUND(E42*T42,2)</f>
        <v>1.46</v>
      </c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113</v>
      </c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2"/>
      <c r="B43" s="159"/>
      <c r="C43" s="185" t="s">
        <v>151</v>
      </c>
      <c r="D43" s="163"/>
      <c r="E43" s="167">
        <v>8</v>
      </c>
      <c r="F43" s="169"/>
      <c r="G43" s="169"/>
      <c r="H43" s="169"/>
      <c r="I43" s="169"/>
      <c r="J43" s="169"/>
      <c r="K43" s="169"/>
      <c r="L43" s="169"/>
      <c r="M43" s="169"/>
      <c r="N43" s="161"/>
      <c r="O43" s="161"/>
      <c r="P43" s="161"/>
      <c r="Q43" s="161"/>
      <c r="R43" s="161"/>
      <c r="S43" s="161"/>
      <c r="T43" s="162"/>
      <c r="U43" s="161"/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115</v>
      </c>
      <c r="AF43" s="151">
        <v>0</v>
      </c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2"/>
      <c r="B44" s="159"/>
      <c r="C44" s="185" t="s">
        <v>152</v>
      </c>
      <c r="D44" s="163"/>
      <c r="E44" s="167">
        <v>12.8</v>
      </c>
      <c r="F44" s="169"/>
      <c r="G44" s="169"/>
      <c r="H44" s="169"/>
      <c r="I44" s="169"/>
      <c r="J44" s="169"/>
      <c r="K44" s="169"/>
      <c r="L44" s="169"/>
      <c r="M44" s="169"/>
      <c r="N44" s="161"/>
      <c r="O44" s="161"/>
      <c r="P44" s="161"/>
      <c r="Q44" s="161"/>
      <c r="R44" s="161"/>
      <c r="S44" s="161"/>
      <c r="T44" s="162"/>
      <c r="U44" s="161"/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115</v>
      </c>
      <c r="AF44" s="151">
        <v>0</v>
      </c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outlineLevel="1" x14ac:dyDescent="0.2">
      <c r="A45" s="152">
        <v>12</v>
      </c>
      <c r="B45" s="159" t="s">
        <v>155</v>
      </c>
      <c r="C45" s="184" t="s">
        <v>156</v>
      </c>
      <c r="D45" s="161" t="s">
        <v>112</v>
      </c>
      <c r="E45" s="166">
        <v>28.168000000000003</v>
      </c>
      <c r="F45" s="169"/>
      <c r="G45" s="169"/>
      <c r="H45" s="169">
        <v>0</v>
      </c>
      <c r="I45" s="169">
        <f>ROUND(E45*H45,2)</f>
        <v>0</v>
      </c>
      <c r="J45" s="169">
        <v>121</v>
      </c>
      <c r="K45" s="169">
        <f>ROUND(E45*J45,2)</f>
        <v>3408.33</v>
      </c>
      <c r="L45" s="169">
        <v>21</v>
      </c>
      <c r="M45" s="169">
        <f>G45*(1+L45/100)</f>
        <v>0</v>
      </c>
      <c r="N45" s="161">
        <v>0</v>
      </c>
      <c r="O45" s="161">
        <f>ROUND(E45*N45,5)</f>
        <v>0</v>
      </c>
      <c r="P45" s="161">
        <v>0</v>
      </c>
      <c r="Q45" s="161">
        <f>ROUND(E45*P45,5)</f>
        <v>0</v>
      </c>
      <c r="R45" s="161"/>
      <c r="S45" s="161"/>
      <c r="T45" s="162">
        <v>0.2</v>
      </c>
      <c r="U45" s="161">
        <f>ROUND(E45*T45,2)</f>
        <v>5.63</v>
      </c>
      <c r="V45" s="151"/>
      <c r="W45" s="151"/>
      <c r="X45" s="151"/>
      <c r="Y45" s="151"/>
      <c r="Z45" s="151"/>
      <c r="AA45" s="151"/>
      <c r="AB45" s="151"/>
      <c r="AC45" s="151"/>
      <c r="AD45" s="151"/>
      <c r="AE45" s="151" t="s">
        <v>113</v>
      </c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52"/>
      <c r="B46" s="159"/>
      <c r="C46" s="185" t="s">
        <v>157</v>
      </c>
      <c r="D46" s="163"/>
      <c r="E46" s="167">
        <v>3.3</v>
      </c>
      <c r="F46" s="169"/>
      <c r="G46" s="169"/>
      <c r="H46" s="169"/>
      <c r="I46" s="169"/>
      <c r="J46" s="169"/>
      <c r="K46" s="169"/>
      <c r="L46" s="169"/>
      <c r="M46" s="169"/>
      <c r="N46" s="161"/>
      <c r="O46" s="161"/>
      <c r="P46" s="161"/>
      <c r="Q46" s="161"/>
      <c r="R46" s="161"/>
      <c r="S46" s="161"/>
      <c r="T46" s="162"/>
      <c r="U46" s="161"/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115</v>
      </c>
      <c r="AF46" s="151">
        <v>0</v>
      </c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1" x14ac:dyDescent="0.2">
      <c r="A47" s="152"/>
      <c r="B47" s="159"/>
      <c r="C47" s="185" t="s">
        <v>158</v>
      </c>
      <c r="D47" s="163"/>
      <c r="E47" s="167">
        <v>10.288</v>
      </c>
      <c r="F47" s="169"/>
      <c r="G47" s="169"/>
      <c r="H47" s="169"/>
      <c r="I47" s="169"/>
      <c r="J47" s="169"/>
      <c r="K47" s="169"/>
      <c r="L47" s="169"/>
      <c r="M47" s="169"/>
      <c r="N47" s="161"/>
      <c r="O47" s="161"/>
      <c r="P47" s="161"/>
      <c r="Q47" s="161"/>
      <c r="R47" s="161"/>
      <c r="S47" s="161"/>
      <c r="T47" s="162"/>
      <c r="U47" s="161"/>
      <c r="V47" s="151"/>
      <c r="W47" s="151"/>
      <c r="X47" s="151"/>
      <c r="Y47" s="151"/>
      <c r="Z47" s="151"/>
      <c r="AA47" s="151"/>
      <c r="AB47" s="151"/>
      <c r="AC47" s="151"/>
      <c r="AD47" s="151"/>
      <c r="AE47" s="151" t="s">
        <v>115</v>
      </c>
      <c r="AF47" s="151">
        <v>0</v>
      </c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2"/>
      <c r="B48" s="159"/>
      <c r="C48" s="185" t="s">
        <v>159</v>
      </c>
      <c r="D48" s="163"/>
      <c r="E48" s="167">
        <v>14.58</v>
      </c>
      <c r="F48" s="169"/>
      <c r="G48" s="169"/>
      <c r="H48" s="169"/>
      <c r="I48" s="169"/>
      <c r="J48" s="169"/>
      <c r="K48" s="169"/>
      <c r="L48" s="169"/>
      <c r="M48" s="169"/>
      <c r="N48" s="161"/>
      <c r="O48" s="161"/>
      <c r="P48" s="161"/>
      <c r="Q48" s="161"/>
      <c r="R48" s="161"/>
      <c r="S48" s="161"/>
      <c r="T48" s="162"/>
      <c r="U48" s="161"/>
      <c r="V48" s="151"/>
      <c r="W48" s="151"/>
      <c r="X48" s="151"/>
      <c r="Y48" s="151"/>
      <c r="Z48" s="151"/>
      <c r="AA48" s="151"/>
      <c r="AB48" s="151"/>
      <c r="AC48" s="151"/>
      <c r="AD48" s="151"/>
      <c r="AE48" s="151" t="s">
        <v>115</v>
      </c>
      <c r="AF48" s="151">
        <v>0</v>
      </c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outlineLevel="1" x14ac:dyDescent="0.2">
      <c r="A49" s="152">
        <v>13</v>
      </c>
      <c r="B49" s="159" t="s">
        <v>160</v>
      </c>
      <c r="C49" s="184" t="s">
        <v>161</v>
      </c>
      <c r="D49" s="161" t="s">
        <v>112</v>
      </c>
      <c r="E49" s="166">
        <v>132.39000000000001</v>
      </c>
      <c r="F49" s="169"/>
      <c r="G49" s="169"/>
      <c r="H49" s="169">
        <v>0</v>
      </c>
      <c r="I49" s="169">
        <f>ROUND(E49*H49,2)</f>
        <v>0</v>
      </c>
      <c r="J49" s="169">
        <v>176</v>
      </c>
      <c r="K49" s="169">
        <f>ROUND(E49*J49,2)</f>
        <v>23300.639999999999</v>
      </c>
      <c r="L49" s="169">
        <v>21</v>
      </c>
      <c r="M49" s="169">
        <f>G49*(1+L49/100)</f>
        <v>0</v>
      </c>
      <c r="N49" s="161">
        <v>0</v>
      </c>
      <c r="O49" s="161">
        <f>ROUND(E49*N49,5)</f>
        <v>0</v>
      </c>
      <c r="P49" s="161">
        <v>0</v>
      </c>
      <c r="Q49" s="161">
        <f>ROUND(E49*P49,5)</f>
        <v>0</v>
      </c>
      <c r="R49" s="161"/>
      <c r="S49" s="161"/>
      <c r="T49" s="162">
        <v>0.01</v>
      </c>
      <c r="U49" s="161">
        <f>ROUND(E49*T49,2)</f>
        <v>1.32</v>
      </c>
      <c r="V49" s="151"/>
      <c r="W49" s="151"/>
      <c r="X49" s="151"/>
      <c r="Y49" s="151"/>
      <c r="Z49" s="151"/>
      <c r="AA49" s="151"/>
      <c r="AB49" s="151"/>
      <c r="AC49" s="151"/>
      <c r="AD49" s="151"/>
      <c r="AE49" s="151" t="s">
        <v>113</v>
      </c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outlineLevel="1" x14ac:dyDescent="0.2">
      <c r="A50" s="152"/>
      <c r="B50" s="159"/>
      <c r="C50" s="185" t="s">
        <v>162</v>
      </c>
      <c r="D50" s="163"/>
      <c r="E50" s="167">
        <v>132.38999999999999</v>
      </c>
      <c r="F50" s="169"/>
      <c r="G50" s="169"/>
      <c r="H50" s="169"/>
      <c r="I50" s="169"/>
      <c r="J50" s="169"/>
      <c r="K50" s="169"/>
      <c r="L50" s="169"/>
      <c r="M50" s="169"/>
      <c r="N50" s="161"/>
      <c r="O50" s="161"/>
      <c r="P50" s="161"/>
      <c r="Q50" s="161"/>
      <c r="R50" s="161"/>
      <c r="S50" s="161"/>
      <c r="T50" s="162"/>
      <c r="U50" s="161"/>
      <c r="V50" s="151"/>
      <c r="W50" s="151"/>
      <c r="X50" s="151"/>
      <c r="Y50" s="151"/>
      <c r="Z50" s="151"/>
      <c r="AA50" s="151"/>
      <c r="AB50" s="151"/>
      <c r="AC50" s="151"/>
      <c r="AD50" s="151"/>
      <c r="AE50" s="151" t="s">
        <v>115</v>
      </c>
      <c r="AF50" s="151">
        <v>0</v>
      </c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1" x14ac:dyDescent="0.2">
      <c r="A51" s="152">
        <v>14</v>
      </c>
      <c r="B51" s="159" t="s">
        <v>163</v>
      </c>
      <c r="C51" s="184" t="s">
        <v>164</v>
      </c>
      <c r="D51" s="161" t="s">
        <v>112</v>
      </c>
      <c r="E51" s="166">
        <v>132.39000000000001</v>
      </c>
      <c r="F51" s="169"/>
      <c r="G51" s="169"/>
      <c r="H51" s="169">
        <v>0</v>
      </c>
      <c r="I51" s="169">
        <f>ROUND(E51*H51,2)</f>
        <v>0</v>
      </c>
      <c r="J51" s="169">
        <v>280</v>
      </c>
      <c r="K51" s="169">
        <f>ROUND(E51*J51,2)</f>
        <v>37069.199999999997</v>
      </c>
      <c r="L51" s="169">
        <v>21</v>
      </c>
      <c r="M51" s="169">
        <f>G51*(1+L51/100)</f>
        <v>0</v>
      </c>
      <c r="N51" s="161">
        <v>0</v>
      </c>
      <c r="O51" s="161">
        <f>ROUND(E51*N51,5)</f>
        <v>0</v>
      </c>
      <c r="P51" s="161">
        <v>0</v>
      </c>
      <c r="Q51" s="161">
        <f>ROUND(E51*P51,5)</f>
        <v>0</v>
      </c>
      <c r="R51" s="161"/>
      <c r="S51" s="161"/>
      <c r="T51" s="162">
        <v>0</v>
      </c>
      <c r="U51" s="161">
        <f>ROUND(E51*T51,2)</f>
        <v>0</v>
      </c>
      <c r="V51" s="151"/>
      <c r="W51" s="151"/>
      <c r="X51" s="151"/>
      <c r="Y51" s="151"/>
      <c r="Z51" s="151"/>
      <c r="AA51" s="151"/>
      <c r="AB51" s="151"/>
      <c r="AC51" s="151"/>
      <c r="AD51" s="151"/>
      <c r="AE51" s="151" t="s">
        <v>113</v>
      </c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1" x14ac:dyDescent="0.2">
      <c r="A52" s="152"/>
      <c r="B52" s="159"/>
      <c r="C52" s="185" t="s">
        <v>162</v>
      </c>
      <c r="D52" s="163"/>
      <c r="E52" s="167">
        <v>132.38999999999999</v>
      </c>
      <c r="F52" s="169"/>
      <c r="G52" s="169"/>
      <c r="H52" s="169"/>
      <c r="I52" s="169"/>
      <c r="J52" s="169"/>
      <c r="K52" s="169"/>
      <c r="L52" s="169"/>
      <c r="M52" s="169"/>
      <c r="N52" s="161"/>
      <c r="O52" s="161"/>
      <c r="P52" s="161"/>
      <c r="Q52" s="161"/>
      <c r="R52" s="161"/>
      <c r="S52" s="161"/>
      <c r="T52" s="162"/>
      <c r="U52" s="161"/>
      <c r="V52" s="151"/>
      <c r="W52" s="151"/>
      <c r="X52" s="151"/>
      <c r="Y52" s="151"/>
      <c r="Z52" s="151"/>
      <c r="AA52" s="151"/>
      <c r="AB52" s="151"/>
      <c r="AC52" s="151"/>
      <c r="AD52" s="151"/>
      <c r="AE52" s="151" t="s">
        <v>115</v>
      </c>
      <c r="AF52" s="151">
        <v>0</v>
      </c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1" x14ac:dyDescent="0.2">
      <c r="A53" s="152">
        <v>15</v>
      </c>
      <c r="B53" s="159" t="s">
        <v>165</v>
      </c>
      <c r="C53" s="184" t="s">
        <v>166</v>
      </c>
      <c r="D53" s="161" t="s">
        <v>150</v>
      </c>
      <c r="E53" s="166">
        <v>604</v>
      </c>
      <c r="F53" s="169"/>
      <c r="G53" s="169"/>
      <c r="H53" s="169">
        <v>0</v>
      </c>
      <c r="I53" s="169">
        <f>ROUND(E53*H53,2)</f>
        <v>0</v>
      </c>
      <c r="J53" s="169">
        <v>13</v>
      </c>
      <c r="K53" s="169">
        <f>ROUND(E53*J53,2)</f>
        <v>7852</v>
      </c>
      <c r="L53" s="169">
        <v>21</v>
      </c>
      <c r="M53" s="169">
        <f>G53*(1+L53/100)</f>
        <v>0</v>
      </c>
      <c r="N53" s="161">
        <v>0</v>
      </c>
      <c r="O53" s="161">
        <f>ROUND(E53*N53,5)</f>
        <v>0</v>
      </c>
      <c r="P53" s="161">
        <v>0</v>
      </c>
      <c r="Q53" s="161">
        <f>ROUND(E53*P53,5)</f>
        <v>0</v>
      </c>
      <c r="R53" s="161"/>
      <c r="S53" s="161"/>
      <c r="T53" s="162">
        <v>0.02</v>
      </c>
      <c r="U53" s="161">
        <f>ROUND(E53*T53,2)</f>
        <v>12.08</v>
      </c>
      <c r="V53" s="151"/>
      <c r="W53" s="151"/>
      <c r="X53" s="151"/>
      <c r="Y53" s="151"/>
      <c r="Z53" s="151"/>
      <c r="AA53" s="151"/>
      <c r="AB53" s="151"/>
      <c r="AC53" s="151"/>
      <c r="AD53" s="151"/>
      <c r="AE53" s="151" t="s">
        <v>113</v>
      </c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">
      <c r="A54" s="152"/>
      <c r="B54" s="159"/>
      <c r="C54" s="185" t="s">
        <v>167</v>
      </c>
      <c r="D54" s="163"/>
      <c r="E54" s="167">
        <v>604</v>
      </c>
      <c r="F54" s="169"/>
      <c r="G54" s="169"/>
      <c r="H54" s="169"/>
      <c r="I54" s="169"/>
      <c r="J54" s="169"/>
      <c r="K54" s="169"/>
      <c r="L54" s="169"/>
      <c r="M54" s="169"/>
      <c r="N54" s="161"/>
      <c r="O54" s="161"/>
      <c r="P54" s="161"/>
      <c r="Q54" s="161"/>
      <c r="R54" s="161"/>
      <c r="S54" s="161"/>
      <c r="T54" s="162"/>
      <c r="U54" s="161"/>
      <c r="V54" s="151"/>
      <c r="W54" s="151"/>
      <c r="X54" s="151"/>
      <c r="Y54" s="151"/>
      <c r="Z54" s="151"/>
      <c r="AA54" s="151"/>
      <c r="AB54" s="151"/>
      <c r="AC54" s="151"/>
      <c r="AD54" s="151"/>
      <c r="AE54" s="151" t="s">
        <v>115</v>
      </c>
      <c r="AF54" s="151">
        <v>0</v>
      </c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x14ac:dyDescent="0.2">
      <c r="A55" s="153" t="s">
        <v>108</v>
      </c>
      <c r="B55" s="160" t="s">
        <v>53</v>
      </c>
      <c r="C55" s="186" t="s">
        <v>54</v>
      </c>
      <c r="D55" s="164"/>
      <c r="E55" s="168"/>
      <c r="F55" s="170"/>
      <c r="G55" s="170">
        <f>SUMIF(AE56:AE77,"&lt;&gt;NOR",G56:G77)</f>
        <v>0</v>
      </c>
      <c r="H55" s="170"/>
      <c r="I55" s="170">
        <f>SUM(I56:I77)</f>
        <v>0</v>
      </c>
      <c r="J55" s="170"/>
      <c r="K55" s="170">
        <f>SUM(K56:K77)</f>
        <v>62102.490000000005</v>
      </c>
      <c r="L55" s="170"/>
      <c r="M55" s="170">
        <f>SUM(M56:M77)</f>
        <v>0</v>
      </c>
      <c r="N55" s="164"/>
      <c r="O55" s="164">
        <f>SUM(O56:O77)</f>
        <v>0</v>
      </c>
      <c r="P55" s="164"/>
      <c r="Q55" s="164">
        <f>SUM(Q56:Q77)</f>
        <v>13.65</v>
      </c>
      <c r="R55" s="164"/>
      <c r="S55" s="164"/>
      <c r="T55" s="165"/>
      <c r="U55" s="164">
        <f>SUM(U56:U77)</f>
        <v>51.31</v>
      </c>
      <c r="AE55" t="s">
        <v>109</v>
      </c>
    </row>
    <row r="56" spans="1:60" ht="22.5" outlineLevel="1" x14ac:dyDescent="0.2">
      <c r="A56" s="152">
        <v>16</v>
      </c>
      <c r="B56" s="159" t="s">
        <v>168</v>
      </c>
      <c r="C56" s="184" t="s">
        <v>169</v>
      </c>
      <c r="D56" s="161" t="s">
        <v>170</v>
      </c>
      <c r="E56" s="166">
        <v>41</v>
      </c>
      <c r="F56" s="169"/>
      <c r="G56" s="169"/>
      <c r="H56" s="169">
        <v>0</v>
      </c>
      <c r="I56" s="169">
        <f>ROUND(E56*H56,2)</f>
        <v>0</v>
      </c>
      <c r="J56" s="169">
        <v>200</v>
      </c>
      <c r="K56" s="169">
        <f>ROUND(E56*J56,2)</f>
        <v>8200</v>
      </c>
      <c r="L56" s="169">
        <v>21</v>
      </c>
      <c r="M56" s="169">
        <f>G56*(1+L56/100)</f>
        <v>0</v>
      </c>
      <c r="N56" s="161">
        <v>0</v>
      </c>
      <c r="O56" s="161">
        <f>ROUND(E56*N56,5)</f>
        <v>0</v>
      </c>
      <c r="P56" s="161">
        <v>0</v>
      </c>
      <c r="Q56" s="161">
        <f>ROUND(E56*P56,5)</f>
        <v>0</v>
      </c>
      <c r="R56" s="161"/>
      <c r="S56" s="161"/>
      <c r="T56" s="162">
        <v>0</v>
      </c>
      <c r="U56" s="161">
        <f>ROUND(E56*T56,2)</f>
        <v>0</v>
      </c>
      <c r="V56" s="151"/>
      <c r="W56" s="151"/>
      <c r="X56" s="151"/>
      <c r="Y56" s="151"/>
      <c r="Z56" s="151"/>
      <c r="AA56" s="151"/>
      <c r="AB56" s="151"/>
      <c r="AC56" s="151"/>
      <c r="AD56" s="151"/>
      <c r="AE56" s="151" t="s">
        <v>113</v>
      </c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1" x14ac:dyDescent="0.2">
      <c r="A57" s="152"/>
      <c r="B57" s="159"/>
      <c r="C57" s="242" t="s">
        <v>171</v>
      </c>
      <c r="D57" s="243"/>
      <c r="E57" s="244"/>
      <c r="F57" s="245"/>
      <c r="G57" s="246"/>
      <c r="H57" s="169"/>
      <c r="I57" s="169"/>
      <c r="J57" s="169"/>
      <c r="K57" s="169"/>
      <c r="L57" s="169"/>
      <c r="M57" s="169"/>
      <c r="N57" s="161"/>
      <c r="O57" s="161"/>
      <c r="P57" s="161"/>
      <c r="Q57" s="161"/>
      <c r="R57" s="161"/>
      <c r="S57" s="161"/>
      <c r="T57" s="162"/>
      <c r="U57" s="161"/>
      <c r="V57" s="151"/>
      <c r="W57" s="151"/>
      <c r="X57" s="151"/>
      <c r="Y57" s="151"/>
      <c r="Z57" s="151"/>
      <c r="AA57" s="151"/>
      <c r="AB57" s="151"/>
      <c r="AC57" s="151"/>
      <c r="AD57" s="151"/>
      <c r="AE57" s="151" t="s">
        <v>172</v>
      </c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4" t="str">
        <f>C57</f>
        <v>20 kusů dřevěných sloupků, síť, napínací lanka.</v>
      </c>
      <c r="BB57" s="151"/>
      <c r="BC57" s="151"/>
      <c r="BD57" s="151"/>
      <c r="BE57" s="151"/>
      <c r="BF57" s="151"/>
      <c r="BG57" s="151"/>
      <c r="BH57" s="151"/>
    </row>
    <row r="58" spans="1:60" ht="22.5" outlineLevel="1" x14ac:dyDescent="0.2">
      <c r="A58" s="152">
        <v>17</v>
      </c>
      <c r="B58" s="159" t="s">
        <v>173</v>
      </c>
      <c r="C58" s="184" t="s">
        <v>174</v>
      </c>
      <c r="D58" s="161" t="s">
        <v>175</v>
      </c>
      <c r="E58" s="166">
        <v>2</v>
      </c>
      <c r="F58" s="169"/>
      <c r="G58" s="169"/>
      <c r="H58" s="169">
        <v>0</v>
      </c>
      <c r="I58" s="169">
        <f t="shared" ref="I58:I64" si="0">ROUND(E58*H58,2)</f>
        <v>0</v>
      </c>
      <c r="J58" s="169">
        <v>1600</v>
      </c>
      <c r="K58" s="169">
        <f t="shared" ref="K58:K64" si="1">ROUND(E58*J58,2)</f>
        <v>3200</v>
      </c>
      <c r="L58" s="169">
        <v>21</v>
      </c>
      <c r="M58" s="169">
        <f t="shared" ref="M58:M64" si="2">G58*(1+L58/100)</f>
        <v>0</v>
      </c>
      <c r="N58" s="161">
        <v>0</v>
      </c>
      <c r="O58" s="161">
        <f t="shared" ref="O58:O64" si="3">ROUND(E58*N58,5)</f>
        <v>0</v>
      </c>
      <c r="P58" s="161">
        <v>0</v>
      </c>
      <c r="Q58" s="161">
        <f t="shared" ref="Q58:Q64" si="4">ROUND(E58*P58,5)</f>
        <v>0</v>
      </c>
      <c r="R58" s="161"/>
      <c r="S58" s="161"/>
      <c r="T58" s="162">
        <v>0</v>
      </c>
      <c r="U58" s="161">
        <f t="shared" ref="U58:U64" si="5">ROUND(E58*T58,2)</f>
        <v>0</v>
      </c>
      <c r="V58" s="151"/>
      <c r="W58" s="151"/>
      <c r="X58" s="151"/>
      <c r="Y58" s="151"/>
      <c r="Z58" s="151"/>
      <c r="AA58" s="151"/>
      <c r="AB58" s="151"/>
      <c r="AC58" s="151"/>
      <c r="AD58" s="151"/>
      <c r="AE58" s="151" t="s">
        <v>113</v>
      </c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ht="22.5" outlineLevel="1" x14ac:dyDescent="0.2">
      <c r="A59" s="152">
        <v>18</v>
      </c>
      <c r="B59" s="159" t="s">
        <v>176</v>
      </c>
      <c r="C59" s="184" t="s">
        <v>177</v>
      </c>
      <c r="D59" s="161" t="s">
        <v>175</v>
      </c>
      <c r="E59" s="166">
        <v>1</v>
      </c>
      <c r="F59" s="169"/>
      <c r="G59" s="169"/>
      <c r="H59" s="169">
        <v>0</v>
      </c>
      <c r="I59" s="169">
        <f t="shared" si="0"/>
        <v>0</v>
      </c>
      <c r="J59" s="169">
        <v>1500</v>
      </c>
      <c r="K59" s="169">
        <f t="shared" si="1"/>
        <v>1500</v>
      </c>
      <c r="L59" s="169">
        <v>21</v>
      </c>
      <c r="M59" s="169">
        <f t="shared" si="2"/>
        <v>0</v>
      </c>
      <c r="N59" s="161">
        <v>0</v>
      </c>
      <c r="O59" s="161">
        <f t="shared" si="3"/>
        <v>0</v>
      </c>
      <c r="P59" s="161">
        <v>0</v>
      </c>
      <c r="Q59" s="161">
        <f t="shared" si="4"/>
        <v>0</v>
      </c>
      <c r="R59" s="161"/>
      <c r="S59" s="161"/>
      <c r="T59" s="162">
        <v>0</v>
      </c>
      <c r="U59" s="161">
        <f t="shared" si="5"/>
        <v>0</v>
      </c>
      <c r="V59" s="151"/>
      <c r="W59" s="151"/>
      <c r="X59" s="151"/>
      <c r="Y59" s="151"/>
      <c r="Z59" s="151"/>
      <c r="AA59" s="151"/>
      <c r="AB59" s="151"/>
      <c r="AC59" s="151"/>
      <c r="AD59" s="151"/>
      <c r="AE59" s="151" t="s">
        <v>113</v>
      </c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ht="22.5" outlineLevel="1" x14ac:dyDescent="0.2">
      <c r="A60" s="152">
        <v>19</v>
      </c>
      <c r="B60" s="159" t="s">
        <v>178</v>
      </c>
      <c r="C60" s="184" t="s">
        <v>179</v>
      </c>
      <c r="D60" s="161" t="s">
        <v>175</v>
      </c>
      <c r="E60" s="166">
        <v>1</v>
      </c>
      <c r="F60" s="169"/>
      <c r="G60" s="169"/>
      <c r="H60" s="169">
        <v>0</v>
      </c>
      <c r="I60" s="169">
        <f t="shared" si="0"/>
        <v>0</v>
      </c>
      <c r="J60" s="169">
        <v>1860</v>
      </c>
      <c r="K60" s="169">
        <f t="shared" si="1"/>
        <v>1860</v>
      </c>
      <c r="L60" s="169">
        <v>21</v>
      </c>
      <c r="M60" s="169">
        <f t="shared" si="2"/>
        <v>0</v>
      </c>
      <c r="N60" s="161">
        <v>0</v>
      </c>
      <c r="O60" s="161">
        <f t="shared" si="3"/>
        <v>0</v>
      </c>
      <c r="P60" s="161">
        <v>0</v>
      </c>
      <c r="Q60" s="161">
        <f t="shared" si="4"/>
        <v>0</v>
      </c>
      <c r="R60" s="161"/>
      <c r="S60" s="161"/>
      <c r="T60" s="162">
        <v>0</v>
      </c>
      <c r="U60" s="161">
        <f t="shared" si="5"/>
        <v>0</v>
      </c>
      <c r="V60" s="151"/>
      <c r="W60" s="151"/>
      <c r="X60" s="151"/>
      <c r="Y60" s="151"/>
      <c r="Z60" s="151"/>
      <c r="AA60" s="151"/>
      <c r="AB60" s="151"/>
      <c r="AC60" s="151"/>
      <c r="AD60" s="151"/>
      <c r="AE60" s="151" t="s">
        <v>113</v>
      </c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ht="22.5" outlineLevel="1" x14ac:dyDescent="0.2">
      <c r="A61" s="152">
        <v>20</v>
      </c>
      <c r="B61" s="159" t="s">
        <v>180</v>
      </c>
      <c r="C61" s="184" t="s">
        <v>181</v>
      </c>
      <c r="D61" s="161" t="s">
        <v>175</v>
      </c>
      <c r="E61" s="166">
        <v>2</v>
      </c>
      <c r="F61" s="169"/>
      <c r="G61" s="169"/>
      <c r="H61" s="169">
        <v>0</v>
      </c>
      <c r="I61" s="169">
        <f t="shared" si="0"/>
        <v>0</v>
      </c>
      <c r="J61" s="169">
        <v>1350</v>
      </c>
      <c r="K61" s="169">
        <f t="shared" si="1"/>
        <v>2700</v>
      </c>
      <c r="L61" s="169">
        <v>21</v>
      </c>
      <c r="M61" s="169">
        <f t="shared" si="2"/>
        <v>0</v>
      </c>
      <c r="N61" s="161">
        <v>0</v>
      </c>
      <c r="O61" s="161">
        <f t="shared" si="3"/>
        <v>0</v>
      </c>
      <c r="P61" s="161">
        <v>0</v>
      </c>
      <c r="Q61" s="161">
        <f t="shared" si="4"/>
        <v>0</v>
      </c>
      <c r="R61" s="161"/>
      <c r="S61" s="161"/>
      <c r="T61" s="162">
        <v>0</v>
      </c>
      <c r="U61" s="161">
        <f t="shared" si="5"/>
        <v>0</v>
      </c>
      <c r="V61" s="151"/>
      <c r="W61" s="151"/>
      <c r="X61" s="151"/>
      <c r="Y61" s="151"/>
      <c r="Z61" s="151"/>
      <c r="AA61" s="151"/>
      <c r="AB61" s="151"/>
      <c r="AC61" s="151"/>
      <c r="AD61" s="151"/>
      <c r="AE61" s="151" t="s">
        <v>113</v>
      </c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ht="22.5" outlineLevel="1" x14ac:dyDescent="0.2">
      <c r="A62" s="152">
        <v>21</v>
      </c>
      <c r="B62" s="159" t="s">
        <v>182</v>
      </c>
      <c r="C62" s="184" t="s">
        <v>183</v>
      </c>
      <c r="D62" s="161" t="s">
        <v>184</v>
      </c>
      <c r="E62" s="166">
        <v>1</v>
      </c>
      <c r="F62" s="169"/>
      <c r="G62" s="169"/>
      <c r="H62" s="169">
        <v>0</v>
      </c>
      <c r="I62" s="169">
        <f t="shared" si="0"/>
        <v>0</v>
      </c>
      <c r="J62" s="169">
        <v>1200</v>
      </c>
      <c r="K62" s="169">
        <f t="shared" si="1"/>
        <v>1200</v>
      </c>
      <c r="L62" s="169">
        <v>21</v>
      </c>
      <c r="M62" s="169">
        <f t="shared" si="2"/>
        <v>0</v>
      </c>
      <c r="N62" s="161">
        <v>0</v>
      </c>
      <c r="O62" s="161">
        <f t="shared" si="3"/>
        <v>0</v>
      </c>
      <c r="P62" s="161">
        <v>0</v>
      </c>
      <c r="Q62" s="161">
        <f t="shared" si="4"/>
        <v>0</v>
      </c>
      <c r="R62" s="161"/>
      <c r="S62" s="161"/>
      <c r="T62" s="162">
        <v>0</v>
      </c>
      <c r="U62" s="161">
        <f t="shared" si="5"/>
        <v>0</v>
      </c>
      <c r="V62" s="151"/>
      <c r="W62" s="151"/>
      <c r="X62" s="151"/>
      <c r="Y62" s="151"/>
      <c r="Z62" s="151"/>
      <c r="AA62" s="151"/>
      <c r="AB62" s="151"/>
      <c r="AC62" s="151"/>
      <c r="AD62" s="151"/>
      <c r="AE62" s="151" t="s">
        <v>113</v>
      </c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ht="22.5" outlineLevel="1" x14ac:dyDescent="0.2">
      <c r="A63" s="152">
        <v>22</v>
      </c>
      <c r="B63" s="159" t="s">
        <v>185</v>
      </c>
      <c r="C63" s="184" t="s">
        <v>186</v>
      </c>
      <c r="D63" s="161" t="s">
        <v>184</v>
      </c>
      <c r="E63" s="166">
        <v>1</v>
      </c>
      <c r="F63" s="169"/>
      <c r="G63" s="169"/>
      <c r="H63" s="169">
        <v>0</v>
      </c>
      <c r="I63" s="169">
        <f t="shared" si="0"/>
        <v>0</v>
      </c>
      <c r="J63" s="169">
        <v>2000</v>
      </c>
      <c r="K63" s="169">
        <f t="shared" si="1"/>
        <v>2000</v>
      </c>
      <c r="L63" s="169">
        <v>21</v>
      </c>
      <c r="M63" s="169">
        <f t="shared" si="2"/>
        <v>0</v>
      </c>
      <c r="N63" s="161">
        <v>0</v>
      </c>
      <c r="O63" s="161">
        <f t="shared" si="3"/>
        <v>0</v>
      </c>
      <c r="P63" s="161">
        <v>0</v>
      </c>
      <c r="Q63" s="161">
        <f t="shared" si="4"/>
        <v>0</v>
      </c>
      <c r="R63" s="161"/>
      <c r="S63" s="161"/>
      <c r="T63" s="162">
        <v>0</v>
      </c>
      <c r="U63" s="161">
        <f t="shared" si="5"/>
        <v>0</v>
      </c>
      <c r="V63" s="151"/>
      <c r="W63" s="151"/>
      <c r="X63" s="151"/>
      <c r="Y63" s="151"/>
      <c r="Z63" s="151"/>
      <c r="AA63" s="151"/>
      <c r="AB63" s="151"/>
      <c r="AC63" s="151"/>
      <c r="AD63" s="151"/>
      <c r="AE63" s="151" t="s">
        <v>113</v>
      </c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outlineLevel="1" x14ac:dyDescent="0.2">
      <c r="A64" s="152">
        <v>23</v>
      </c>
      <c r="B64" s="159" t="s">
        <v>187</v>
      </c>
      <c r="C64" s="184" t="s">
        <v>188</v>
      </c>
      <c r="D64" s="161" t="s">
        <v>112</v>
      </c>
      <c r="E64" s="166">
        <v>6.8250000000000002</v>
      </c>
      <c r="F64" s="169"/>
      <c r="G64" s="169"/>
      <c r="H64" s="169">
        <v>0</v>
      </c>
      <c r="I64" s="169">
        <f t="shared" si="0"/>
        <v>0</v>
      </c>
      <c r="J64" s="169">
        <v>3250</v>
      </c>
      <c r="K64" s="169">
        <f t="shared" si="1"/>
        <v>22181.25</v>
      </c>
      <c r="L64" s="169">
        <v>21</v>
      </c>
      <c r="M64" s="169">
        <f t="shared" si="2"/>
        <v>0</v>
      </c>
      <c r="N64" s="161">
        <v>0</v>
      </c>
      <c r="O64" s="161">
        <f t="shared" si="3"/>
        <v>0</v>
      </c>
      <c r="P64" s="161">
        <v>2</v>
      </c>
      <c r="Q64" s="161">
        <f t="shared" si="4"/>
        <v>13.65</v>
      </c>
      <c r="R64" s="161"/>
      <c r="S64" s="161"/>
      <c r="T64" s="162">
        <v>6.44</v>
      </c>
      <c r="U64" s="161">
        <f t="shared" si="5"/>
        <v>43.95</v>
      </c>
      <c r="V64" s="151"/>
      <c r="W64" s="151"/>
      <c r="X64" s="151"/>
      <c r="Y64" s="151"/>
      <c r="Z64" s="151"/>
      <c r="AA64" s="151"/>
      <c r="AB64" s="151"/>
      <c r="AC64" s="151"/>
      <c r="AD64" s="151"/>
      <c r="AE64" s="151" t="s">
        <v>113</v>
      </c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1" x14ac:dyDescent="0.2">
      <c r="A65" s="152"/>
      <c r="B65" s="159"/>
      <c r="C65" s="185" t="s">
        <v>189</v>
      </c>
      <c r="D65" s="163"/>
      <c r="E65" s="167">
        <v>4</v>
      </c>
      <c r="F65" s="169"/>
      <c r="G65" s="169"/>
      <c r="H65" s="169"/>
      <c r="I65" s="169"/>
      <c r="J65" s="169"/>
      <c r="K65" s="169"/>
      <c r="L65" s="169"/>
      <c r="M65" s="169"/>
      <c r="N65" s="161"/>
      <c r="O65" s="161"/>
      <c r="P65" s="161"/>
      <c r="Q65" s="161"/>
      <c r="R65" s="161"/>
      <c r="S65" s="161"/>
      <c r="T65" s="162"/>
      <c r="U65" s="161"/>
      <c r="V65" s="151"/>
      <c r="W65" s="151"/>
      <c r="X65" s="151"/>
      <c r="Y65" s="151"/>
      <c r="Z65" s="151"/>
      <c r="AA65" s="151"/>
      <c r="AB65" s="151"/>
      <c r="AC65" s="151"/>
      <c r="AD65" s="151"/>
      <c r="AE65" s="151" t="s">
        <v>115</v>
      </c>
      <c r="AF65" s="151">
        <v>0</v>
      </c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1" x14ac:dyDescent="0.2">
      <c r="A66" s="152"/>
      <c r="B66" s="159"/>
      <c r="C66" s="185" t="s">
        <v>190</v>
      </c>
      <c r="D66" s="163"/>
      <c r="E66" s="167">
        <v>0.8</v>
      </c>
      <c r="F66" s="169"/>
      <c r="G66" s="169"/>
      <c r="H66" s="169"/>
      <c r="I66" s="169"/>
      <c r="J66" s="169"/>
      <c r="K66" s="169"/>
      <c r="L66" s="169"/>
      <c r="M66" s="169"/>
      <c r="N66" s="161"/>
      <c r="O66" s="161"/>
      <c r="P66" s="161"/>
      <c r="Q66" s="161"/>
      <c r="R66" s="161"/>
      <c r="S66" s="161"/>
      <c r="T66" s="162"/>
      <c r="U66" s="161"/>
      <c r="V66" s="151"/>
      <c r="W66" s="151"/>
      <c r="X66" s="151"/>
      <c r="Y66" s="151"/>
      <c r="Z66" s="151"/>
      <c r="AA66" s="151"/>
      <c r="AB66" s="151"/>
      <c r="AC66" s="151"/>
      <c r="AD66" s="151"/>
      <c r="AE66" s="151" t="s">
        <v>115</v>
      </c>
      <c r="AF66" s="151">
        <v>0</v>
      </c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outlineLevel="1" x14ac:dyDescent="0.2">
      <c r="A67" s="152"/>
      <c r="B67" s="159"/>
      <c r="C67" s="185" t="s">
        <v>191</v>
      </c>
      <c r="D67" s="163"/>
      <c r="E67" s="167">
        <v>0.8</v>
      </c>
      <c r="F67" s="169"/>
      <c r="G67" s="169"/>
      <c r="H67" s="169"/>
      <c r="I67" s="169"/>
      <c r="J67" s="169"/>
      <c r="K67" s="169"/>
      <c r="L67" s="169"/>
      <c r="M67" s="169"/>
      <c r="N67" s="161"/>
      <c r="O67" s="161"/>
      <c r="P67" s="161"/>
      <c r="Q67" s="161"/>
      <c r="R67" s="161"/>
      <c r="S67" s="161"/>
      <c r="T67" s="162"/>
      <c r="U67" s="161"/>
      <c r="V67" s="151"/>
      <c r="W67" s="151"/>
      <c r="X67" s="151"/>
      <c r="Y67" s="151"/>
      <c r="Z67" s="151"/>
      <c r="AA67" s="151"/>
      <c r="AB67" s="151"/>
      <c r="AC67" s="151"/>
      <c r="AD67" s="151"/>
      <c r="AE67" s="151" t="s">
        <v>115</v>
      </c>
      <c r="AF67" s="151">
        <v>0</v>
      </c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1" x14ac:dyDescent="0.2">
      <c r="A68" s="152"/>
      <c r="B68" s="159"/>
      <c r="C68" s="185" t="s">
        <v>192</v>
      </c>
      <c r="D68" s="163"/>
      <c r="E68" s="167">
        <v>0.45</v>
      </c>
      <c r="F68" s="169"/>
      <c r="G68" s="169"/>
      <c r="H68" s="169"/>
      <c r="I68" s="169"/>
      <c r="J68" s="169"/>
      <c r="K68" s="169"/>
      <c r="L68" s="169"/>
      <c r="M68" s="169"/>
      <c r="N68" s="161"/>
      <c r="O68" s="161"/>
      <c r="P68" s="161"/>
      <c r="Q68" s="161"/>
      <c r="R68" s="161"/>
      <c r="S68" s="161"/>
      <c r="T68" s="162"/>
      <c r="U68" s="161"/>
      <c r="V68" s="151"/>
      <c r="W68" s="151"/>
      <c r="X68" s="151"/>
      <c r="Y68" s="151"/>
      <c r="Z68" s="151"/>
      <c r="AA68" s="151"/>
      <c r="AB68" s="151"/>
      <c r="AC68" s="151"/>
      <c r="AD68" s="151"/>
      <c r="AE68" s="151" t="s">
        <v>115</v>
      </c>
      <c r="AF68" s="151">
        <v>0</v>
      </c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1" x14ac:dyDescent="0.2">
      <c r="A69" s="152"/>
      <c r="B69" s="159"/>
      <c r="C69" s="185" t="s">
        <v>193</v>
      </c>
      <c r="D69" s="163"/>
      <c r="E69" s="167">
        <v>0.125</v>
      </c>
      <c r="F69" s="169"/>
      <c r="G69" s="169"/>
      <c r="H69" s="169"/>
      <c r="I69" s="169"/>
      <c r="J69" s="169"/>
      <c r="K69" s="169"/>
      <c r="L69" s="169"/>
      <c r="M69" s="169"/>
      <c r="N69" s="161"/>
      <c r="O69" s="161"/>
      <c r="P69" s="161"/>
      <c r="Q69" s="161"/>
      <c r="R69" s="161"/>
      <c r="S69" s="161"/>
      <c r="T69" s="162"/>
      <c r="U69" s="161"/>
      <c r="V69" s="151"/>
      <c r="W69" s="151"/>
      <c r="X69" s="151"/>
      <c r="Y69" s="151"/>
      <c r="Z69" s="151"/>
      <c r="AA69" s="151"/>
      <c r="AB69" s="151"/>
      <c r="AC69" s="151"/>
      <c r="AD69" s="151"/>
      <c r="AE69" s="151" t="s">
        <v>115</v>
      </c>
      <c r="AF69" s="151">
        <v>0</v>
      </c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outlineLevel="1" x14ac:dyDescent="0.2">
      <c r="A70" s="152"/>
      <c r="B70" s="159"/>
      <c r="C70" s="185" t="s">
        <v>194</v>
      </c>
      <c r="D70" s="163"/>
      <c r="E70" s="167">
        <v>0.2</v>
      </c>
      <c r="F70" s="169"/>
      <c r="G70" s="169"/>
      <c r="H70" s="169"/>
      <c r="I70" s="169"/>
      <c r="J70" s="169"/>
      <c r="K70" s="169"/>
      <c r="L70" s="169"/>
      <c r="M70" s="169"/>
      <c r="N70" s="161"/>
      <c r="O70" s="161"/>
      <c r="P70" s="161"/>
      <c r="Q70" s="161"/>
      <c r="R70" s="161"/>
      <c r="S70" s="161"/>
      <c r="T70" s="162"/>
      <c r="U70" s="161"/>
      <c r="V70" s="151"/>
      <c r="W70" s="151"/>
      <c r="X70" s="151"/>
      <c r="Y70" s="151"/>
      <c r="Z70" s="151"/>
      <c r="AA70" s="151"/>
      <c r="AB70" s="151"/>
      <c r="AC70" s="151"/>
      <c r="AD70" s="151"/>
      <c r="AE70" s="151" t="s">
        <v>115</v>
      </c>
      <c r="AF70" s="151">
        <v>0</v>
      </c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2"/>
      <c r="B71" s="159"/>
      <c r="C71" s="185" t="s">
        <v>195</v>
      </c>
      <c r="D71" s="163"/>
      <c r="E71" s="167">
        <v>0.45</v>
      </c>
      <c r="F71" s="169"/>
      <c r="G71" s="169"/>
      <c r="H71" s="169"/>
      <c r="I71" s="169"/>
      <c r="J71" s="169"/>
      <c r="K71" s="169"/>
      <c r="L71" s="169"/>
      <c r="M71" s="169"/>
      <c r="N71" s="161"/>
      <c r="O71" s="161"/>
      <c r="P71" s="161"/>
      <c r="Q71" s="161"/>
      <c r="R71" s="161"/>
      <c r="S71" s="161"/>
      <c r="T71" s="162"/>
      <c r="U71" s="161"/>
      <c r="V71" s="151"/>
      <c r="W71" s="151"/>
      <c r="X71" s="151"/>
      <c r="Y71" s="151"/>
      <c r="Z71" s="151"/>
      <c r="AA71" s="151"/>
      <c r="AB71" s="151"/>
      <c r="AC71" s="151"/>
      <c r="AD71" s="151"/>
      <c r="AE71" s="151" t="s">
        <v>115</v>
      </c>
      <c r="AF71" s="151">
        <v>0</v>
      </c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1" x14ac:dyDescent="0.2">
      <c r="A72" s="152">
        <v>24</v>
      </c>
      <c r="B72" s="159" t="s">
        <v>196</v>
      </c>
      <c r="C72" s="184" t="s">
        <v>197</v>
      </c>
      <c r="D72" s="161" t="s">
        <v>198</v>
      </c>
      <c r="E72" s="166">
        <v>15.015000000000001</v>
      </c>
      <c r="F72" s="169"/>
      <c r="G72" s="169"/>
      <c r="H72" s="169">
        <v>0</v>
      </c>
      <c r="I72" s="169">
        <f>ROUND(E72*H72,2)</f>
        <v>0</v>
      </c>
      <c r="J72" s="169">
        <v>220</v>
      </c>
      <c r="K72" s="169">
        <f>ROUND(E72*J72,2)</f>
        <v>3303.3</v>
      </c>
      <c r="L72" s="169">
        <v>21</v>
      </c>
      <c r="M72" s="169">
        <f>G72*(1+L72/100)</f>
        <v>0</v>
      </c>
      <c r="N72" s="161">
        <v>0</v>
      </c>
      <c r="O72" s="161">
        <f>ROUND(E72*N72,5)</f>
        <v>0</v>
      </c>
      <c r="P72" s="161">
        <v>0</v>
      </c>
      <c r="Q72" s="161">
        <f>ROUND(E72*P72,5)</f>
        <v>0</v>
      </c>
      <c r="R72" s="161"/>
      <c r="S72" s="161"/>
      <c r="T72" s="162">
        <v>0.49</v>
      </c>
      <c r="U72" s="161">
        <f>ROUND(E72*T72,2)</f>
        <v>7.36</v>
      </c>
      <c r="V72" s="151"/>
      <c r="W72" s="151"/>
      <c r="X72" s="151"/>
      <c r="Y72" s="151"/>
      <c r="Z72" s="151"/>
      <c r="AA72" s="151"/>
      <c r="AB72" s="151"/>
      <c r="AC72" s="151"/>
      <c r="AD72" s="151"/>
      <c r="AE72" s="151" t="s">
        <v>113</v>
      </c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outlineLevel="1" x14ac:dyDescent="0.2">
      <c r="A73" s="152"/>
      <c r="B73" s="159"/>
      <c r="C73" s="185" t="s">
        <v>199</v>
      </c>
      <c r="D73" s="163"/>
      <c r="E73" s="167">
        <v>15.015000000000001</v>
      </c>
      <c r="F73" s="169"/>
      <c r="G73" s="169"/>
      <c r="H73" s="169"/>
      <c r="I73" s="169"/>
      <c r="J73" s="169"/>
      <c r="K73" s="169"/>
      <c r="L73" s="169"/>
      <c r="M73" s="169"/>
      <c r="N73" s="161"/>
      <c r="O73" s="161"/>
      <c r="P73" s="161"/>
      <c r="Q73" s="161"/>
      <c r="R73" s="161"/>
      <c r="S73" s="161"/>
      <c r="T73" s="162"/>
      <c r="U73" s="161"/>
      <c r="V73" s="151"/>
      <c r="W73" s="151"/>
      <c r="X73" s="151"/>
      <c r="Y73" s="151"/>
      <c r="Z73" s="151"/>
      <c r="AA73" s="151"/>
      <c r="AB73" s="151"/>
      <c r="AC73" s="151"/>
      <c r="AD73" s="151"/>
      <c r="AE73" s="151" t="s">
        <v>115</v>
      </c>
      <c r="AF73" s="151">
        <v>0</v>
      </c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outlineLevel="1" x14ac:dyDescent="0.2">
      <c r="A74" s="152">
        <v>25</v>
      </c>
      <c r="B74" s="159" t="s">
        <v>200</v>
      </c>
      <c r="C74" s="184" t="s">
        <v>201</v>
      </c>
      <c r="D74" s="161" t="s">
        <v>198</v>
      </c>
      <c r="E74" s="166">
        <v>60.06</v>
      </c>
      <c r="F74" s="169"/>
      <c r="G74" s="169"/>
      <c r="H74" s="169">
        <v>0</v>
      </c>
      <c r="I74" s="169">
        <f>ROUND(E74*H74,2)</f>
        <v>0</v>
      </c>
      <c r="J74" s="169">
        <v>15.7</v>
      </c>
      <c r="K74" s="169">
        <f>ROUND(E74*J74,2)</f>
        <v>942.94</v>
      </c>
      <c r="L74" s="169">
        <v>21</v>
      </c>
      <c r="M74" s="169">
        <f>G74*(1+L74/100)</f>
        <v>0</v>
      </c>
      <c r="N74" s="161">
        <v>0</v>
      </c>
      <c r="O74" s="161">
        <f>ROUND(E74*N74,5)</f>
        <v>0</v>
      </c>
      <c r="P74" s="161">
        <v>0</v>
      </c>
      <c r="Q74" s="161">
        <f>ROUND(E74*P74,5)</f>
        <v>0</v>
      </c>
      <c r="R74" s="161"/>
      <c r="S74" s="161"/>
      <c r="T74" s="162">
        <v>0</v>
      </c>
      <c r="U74" s="161">
        <f>ROUND(E74*T74,2)</f>
        <v>0</v>
      </c>
      <c r="V74" s="151"/>
      <c r="W74" s="151"/>
      <c r="X74" s="151"/>
      <c r="Y74" s="151"/>
      <c r="Z74" s="151"/>
      <c r="AA74" s="151"/>
      <c r="AB74" s="151"/>
      <c r="AC74" s="151"/>
      <c r="AD74" s="151"/>
      <c r="AE74" s="151" t="s">
        <v>113</v>
      </c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1" x14ac:dyDescent="0.2">
      <c r="A75" s="152"/>
      <c r="B75" s="159"/>
      <c r="C75" s="185" t="s">
        <v>202</v>
      </c>
      <c r="D75" s="163"/>
      <c r="E75" s="167">
        <v>60.06</v>
      </c>
      <c r="F75" s="169"/>
      <c r="G75" s="169"/>
      <c r="H75" s="169"/>
      <c r="I75" s="169"/>
      <c r="J75" s="169"/>
      <c r="K75" s="169"/>
      <c r="L75" s="169"/>
      <c r="M75" s="169"/>
      <c r="N75" s="161"/>
      <c r="O75" s="161"/>
      <c r="P75" s="161"/>
      <c r="Q75" s="161"/>
      <c r="R75" s="161"/>
      <c r="S75" s="161"/>
      <c r="T75" s="162"/>
      <c r="U75" s="161"/>
      <c r="V75" s="151"/>
      <c r="W75" s="151"/>
      <c r="X75" s="151"/>
      <c r="Y75" s="151"/>
      <c r="Z75" s="151"/>
      <c r="AA75" s="151"/>
      <c r="AB75" s="151"/>
      <c r="AC75" s="151"/>
      <c r="AD75" s="151"/>
      <c r="AE75" s="151" t="s">
        <v>115</v>
      </c>
      <c r="AF75" s="151">
        <v>0</v>
      </c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">
      <c r="A76" s="152">
        <v>26</v>
      </c>
      <c r="B76" s="159" t="s">
        <v>203</v>
      </c>
      <c r="C76" s="184" t="s">
        <v>204</v>
      </c>
      <c r="D76" s="161" t="s">
        <v>198</v>
      </c>
      <c r="E76" s="166">
        <v>15.015000000000001</v>
      </c>
      <c r="F76" s="169"/>
      <c r="G76" s="169"/>
      <c r="H76" s="169">
        <v>0</v>
      </c>
      <c r="I76" s="169">
        <f>ROUND(E76*H76,2)</f>
        <v>0</v>
      </c>
      <c r="J76" s="169">
        <v>1000</v>
      </c>
      <c r="K76" s="169">
        <f>ROUND(E76*J76,2)</f>
        <v>15015</v>
      </c>
      <c r="L76" s="169">
        <v>21</v>
      </c>
      <c r="M76" s="169">
        <f>G76*(1+L76/100)</f>
        <v>0</v>
      </c>
      <c r="N76" s="161">
        <v>0</v>
      </c>
      <c r="O76" s="161">
        <f>ROUND(E76*N76,5)</f>
        <v>0</v>
      </c>
      <c r="P76" s="161">
        <v>0</v>
      </c>
      <c r="Q76" s="161">
        <f>ROUND(E76*P76,5)</f>
        <v>0</v>
      </c>
      <c r="R76" s="161"/>
      <c r="S76" s="161"/>
      <c r="T76" s="162">
        <v>0</v>
      </c>
      <c r="U76" s="161">
        <f>ROUND(E76*T76,2)</f>
        <v>0</v>
      </c>
      <c r="V76" s="151"/>
      <c r="W76" s="151"/>
      <c r="X76" s="151"/>
      <c r="Y76" s="151"/>
      <c r="Z76" s="151"/>
      <c r="AA76" s="151"/>
      <c r="AB76" s="151"/>
      <c r="AC76" s="151"/>
      <c r="AD76" s="151"/>
      <c r="AE76" s="151" t="s">
        <v>113</v>
      </c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outlineLevel="1" x14ac:dyDescent="0.2">
      <c r="A77" s="152"/>
      <c r="B77" s="159"/>
      <c r="C77" s="185" t="s">
        <v>199</v>
      </c>
      <c r="D77" s="163"/>
      <c r="E77" s="167">
        <v>15.015000000000001</v>
      </c>
      <c r="F77" s="169"/>
      <c r="G77" s="169"/>
      <c r="H77" s="169"/>
      <c r="I77" s="169"/>
      <c r="J77" s="169"/>
      <c r="K77" s="169"/>
      <c r="L77" s="169"/>
      <c r="M77" s="169"/>
      <c r="N77" s="161"/>
      <c r="O77" s="161"/>
      <c r="P77" s="161"/>
      <c r="Q77" s="161"/>
      <c r="R77" s="161"/>
      <c r="S77" s="161"/>
      <c r="T77" s="162"/>
      <c r="U77" s="161"/>
      <c r="V77" s="151"/>
      <c r="W77" s="151"/>
      <c r="X77" s="151"/>
      <c r="Y77" s="151"/>
      <c r="Z77" s="151"/>
      <c r="AA77" s="151"/>
      <c r="AB77" s="151"/>
      <c r="AC77" s="151"/>
      <c r="AD77" s="151"/>
      <c r="AE77" s="151" t="s">
        <v>115</v>
      </c>
      <c r="AF77" s="151">
        <v>0</v>
      </c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x14ac:dyDescent="0.2">
      <c r="A78" s="153" t="s">
        <v>108</v>
      </c>
      <c r="B78" s="160" t="s">
        <v>55</v>
      </c>
      <c r="C78" s="186" t="s">
        <v>56</v>
      </c>
      <c r="D78" s="164"/>
      <c r="E78" s="168"/>
      <c r="F78" s="170"/>
      <c r="G78" s="170">
        <f>SUMIF(AE79:AE96,"&lt;&gt;NOR",G79:G96)</f>
        <v>0</v>
      </c>
      <c r="H78" s="170"/>
      <c r="I78" s="170">
        <f>SUM(I79:I96)</f>
        <v>1040.9100000000001</v>
      </c>
      <c r="J78" s="170"/>
      <c r="K78" s="170">
        <f>SUM(K79:K96)</f>
        <v>107196.63999999998</v>
      </c>
      <c r="L78" s="170"/>
      <c r="M78" s="170">
        <f>SUM(M79:M96)</f>
        <v>0</v>
      </c>
      <c r="N78" s="164"/>
      <c r="O78" s="164">
        <f>SUM(O79:O96)</f>
        <v>9.4199999999999996E-3</v>
      </c>
      <c r="P78" s="164"/>
      <c r="Q78" s="164">
        <f>SUM(Q79:Q96)</f>
        <v>0</v>
      </c>
      <c r="R78" s="164"/>
      <c r="S78" s="164"/>
      <c r="T78" s="165"/>
      <c r="U78" s="164">
        <f>SUM(U79:U96)</f>
        <v>223.71</v>
      </c>
      <c r="AE78" t="s">
        <v>109</v>
      </c>
    </row>
    <row r="79" spans="1:60" outlineLevel="1" x14ac:dyDescent="0.2">
      <c r="A79" s="152">
        <v>27</v>
      </c>
      <c r="B79" s="159" t="s">
        <v>205</v>
      </c>
      <c r="C79" s="184" t="s">
        <v>206</v>
      </c>
      <c r="D79" s="161" t="s">
        <v>112</v>
      </c>
      <c r="E79" s="166">
        <v>31.4</v>
      </c>
      <c r="F79" s="169"/>
      <c r="G79" s="169"/>
      <c r="H79" s="169">
        <v>0</v>
      </c>
      <c r="I79" s="169">
        <f>ROUND(E79*H79,2)</f>
        <v>0</v>
      </c>
      <c r="J79" s="169">
        <v>390</v>
      </c>
      <c r="K79" s="169">
        <f>ROUND(E79*J79,2)</f>
        <v>12246</v>
      </c>
      <c r="L79" s="169">
        <v>21</v>
      </c>
      <c r="M79" s="169">
        <f>G79*(1+L79/100)</f>
        <v>0</v>
      </c>
      <c r="N79" s="161">
        <v>0</v>
      </c>
      <c r="O79" s="161">
        <f>ROUND(E79*N79,5)</f>
        <v>0</v>
      </c>
      <c r="P79" s="161">
        <v>0</v>
      </c>
      <c r="Q79" s="161">
        <f>ROUND(E79*P79,5)</f>
        <v>0</v>
      </c>
      <c r="R79" s="161"/>
      <c r="S79" s="161"/>
      <c r="T79" s="162">
        <v>0</v>
      </c>
      <c r="U79" s="161">
        <f>ROUND(E79*T79,2)</f>
        <v>0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 t="s">
        <v>113</v>
      </c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outlineLevel="1" x14ac:dyDescent="0.2">
      <c r="A80" s="152"/>
      <c r="B80" s="159"/>
      <c r="C80" s="185" t="s">
        <v>207</v>
      </c>
      <c r="D80" s="163"/>
      <c r="E80" s="167">
        <v>31.4</v>
      </c>
      <c r="F80" s="169"/>
      <c r="G80" s="169"/>
      <c r="H80" s="169"/>
      <c r="I80" s="169"/>
      <c r="J80" s="169"/>
      <c r="K80" s="169"/>
      <c r="L80" s="169"/>
      <c r="M80" s="169"/>
      <c r="N80" s="161"/>
      <c r="O80" s="161"/>
      <c r="P80" s="161"/>
      <c r="Q80" s="161"/>
      <c r="R80" s="161"/>
      <c r="S80" s="161"/>
      <c r="T80" s="162"/>
      <c r="U80" s="161"/>
      <c r="V80" s="151"/>
      <c r="W80" s="151"/>
      <c r="X80" s="151"/>
      <c r="Y80" s="151"/>
      <c r="Z80" s="151"/>
      <c r="AA80" s="151"/>
      <c r="AB80" s="151"/>
      <c r="AC80" s="151"/>
      <c r="AD80" s="151"/>
      <c r="AE80" s="151" t="s">
        <v>115</v>
      </c>
      <c r="AF80" s="151">
        <v>0</v>
      </c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outlineLevel="1" x14ac:dyDescent="0.2">
      <c r="A81" s="152">
        <v>28</v>
      </c>
      <c r="B81" s="159" t="s">
        <v>208</v>
      </c>
      <c r="C81" s="184" t="s">
        <v>209</v>
      </c>
      <c r="D81" s="161" t="s">
        <v>112</v>
      </c>
      <c r="E81" s="166">
        <v>31.4</v>
      </c>
      <c r="F81" s="169"/>
      <c r="G81" s="169"/>
      <c r="H81" s="169">
        <v>0</v>
      </c>
      <c r="I81" s="169">
        <f>ROUND(E81*H81,2)</f>
        <v>0</v>
      </c>
      <c r="J81" s="169">
        <v>256</v>
      </c>
      <c r="K81" s="169">
        <f>ROUND(E81*J81,2)</f>
        <v>8038.4</v>
      </c>
      <c r="L81" s="169">
        <v>21</v>
      </c>
      <c r="M81" s="169">
        <f>G81*(1+L81/100)</f>
        <v>0</v>
      </c>
      <c r="N81" s="161">
        <v>0</v>
      </c>
      <c r="O81" s="161">
        <f>ROUND(E81*N81,5)</f>
        <v>0</v>
      </c>
      <c r="P81" s="161">
        <v>0</v>
      </c>
      <c r="Q81" s="161">
        <f>ROUND(E81*P81,5)</f>
        <v>0</v>
      </c>
      <c r="R81" s="161"/>
      <c r="S81" s="161"/>
      <c r="T81" s="162">
        <v>0.65</v>
      </c>
      <c r="U81" s="161">
        <f>ROUND(E81*T81,2)</f>
        <v>20.41</v>
      </c>
      <c r="V81" s="151"/>
      <c r="W81" s="151"/>
      <c r="X81" s="151"/>
      <c r="Y81" s="151"/>
      <c r="Z81" s="151"/>
      <c r="AA81" s="151"/>
      <c r="AB81" s="151"/>
      <c r="AC81" s="151"/>
      <c r="AD81" s="151"/>
      <c r="AE81" s="151" t="s">
        <v>113</v>
      </c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outlineLevel="1" x14ac:dyDescent="0.2">
      <c r="A82" s="152"/>
      <c r="B82" s="159"/>
      <c r="C82" s="185" t="s">
        <v>210</v>
      </c>
      <c r="D82" s="163"/>
      <c r="E82" s="167">
        <v>31.4</v>
      </c>
      <c r="F82" s="169"/>
      <c r="G82" s="169"/>
      <c r="H82" s="169"/>
      <c r="I82" s="169"/>
      <c r="J82" s="169"/>
      <c r="K82" s="169"/>
      <c r="L82" s="169"/>
      <c r="M82" s="169"/>
      <c r="N82" s="161"/>
      <c r="O82" s="161"/>
      <c r="P82" s="161"/>
      <c r="Q82" s="161"/>
      <c r="R82" s="161"/>
      <c r="S82" s="161"/>
      <c r="T82" s="162"/>
      <c r="U82" s="161"/>
      <c r="V82" s="151"/>
      <c r="W82" s="151"/>
      <c r="X82" s="151"/>
      <c r="Y82" s="151"/>
      <c r="Z82" s="151"/>
      <c r="AA82" s="151"/>
      <c r="AB82" s="151"/>
      <c r="AC82" s="151"/>
      <c r="AD82" s="151"/>
      <c r="AE82" s="151" t="s">
        <v>115</v>
      </c>
      <c r="AF82" s="151">
        <v>0</v>
      </c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">
      <c r="A83" s="152">
        <v>29</v>
      </c>
      <c r="B83" s="159" t="s">
        <v>122</v>
      </c>
      <c r="C83" s="184" t="s">
        <v>123</v>
      </c>
      <c r="D83" s="161" t="s">
        <v>112</v>
      </c>
      <c r="E83" s="166">
        <v>31.4</v>
      </c>
      <c r="F83" s="169"/>
      <c r="G83" s="169"/>
      <c r="H83" s="169">
        <v>0</v>
      </c>
      <c r="I83" s="169">
        <f>ROUND(E83*H83,2)</f>
        <v>0</v>
      </c>
      <c r="J83" s="169">
        <v>96.6</v>
      </c>
      <c r="K83" s="169">
        <f>ROUND(E83*J83,2)</f>
        <v>3033.24</v>
      </c>
      <c r="L83" s="169">
        <v>21</v>
      </c>
      <c r="M83" s="169">
        <f>G83*(1+L83/100)</f>
        <v>0</v>
      </c>
      <c r="N83" s="161">
        <v>0</v>
      </c>
      <c r="O83" s="161">
        <f>ROUND(E83*N83,5)</f>
        <v>0</v>
      </c>
      <c r="P83" s="161">
        <v>0</v>
      </c>
      <c r="Q83" s="161">
        <f>ROUND(E83*P83,5)</f>
        <v>0</v>
      </c>
      <c r="R83" s="161"/>
      <c r="S83" s="161"/>
      <c r="T83" s="162">
        <v>0.01</v>
      </c>
      <c r="U83" s="161">
        <f>ROUND(E83*T83,2)</f>
        <v>0.31</v>
      </c>
      <c r="V83" s="151"/>
      <c r="W83" s="151"/>
      <c r="X83" s="151"/>
      <c r="Y83" s="151"/>
      <c r="Z83" s="151"/>
      <c r="AA83" s="151"/>
      <c r="AB83" s="151"/>
      <c r="AC83" s="151"/>
      <c r="AD83" s="151"/>
      <c r="AE83" s="151" t="s">
        <v>113</v>
      </c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outlineLevel="1" x14ac:dyDescent="0.2">
      <c r="A84" s="152"/>
      <c r="B84" s="159"/>
      <c r="C84" s="185" t="s">
        <v>210</v>
      </c>
      <c r="D84" s="163"/>
      <c r="E84" s="167">
        <v>31.4</v>
      </c>
      <c r="F84" s="169"/>
      <c r="G84" s="169"/>
      <c r="H84" s="169"/>
      <c r="I84" s="169"/>
      <c r="J84" s="169"/>
      <c r="K84" s="169"/>
      <c r="L84" s="169"/>
      <c r="M84" s="169"/>
      <c r="N84" s="161"/>
      <c r="O84" s="161"/>
      <c r="P84" s="161"/>
      <c r="Q84" s="161"/>
      <c r="R84" s="161"/>
      <c r="S84" s="161"/>
      <c r="T84" s="162"/>
      <c r="U84" s="161"/>
      <c r="V84" s="151"/>
      <c r="W84" s="151"/>
      <c r="X84" s="151"/>
      <c r="Y84" s="151"/>
      <c r="Z84" s="151"/>
      <c r="AA84" s="151"/>
      <c r="AB84" s="151"/>
      <c r="AC84" s="151"/>
      <c r="AD84" s="151"/>
      <c r="AE84" s="151" t="s">
        <v>115</v>
      </c>
      <c r="AF84" s="151">
        <v>0</v>
      </c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</row>
    <row r="85" spans="1:60" outlineLevel="1" x14ac:dyDescent="0.2">
      <c r="A85" s="152">
        <v>30</v>
      </c>
      <c r="B85" s="159" t="s">
        <v>211</v>
      </c>
      <c r="C85" s="184" t="s">
        <v>212</v>
      </c>
      <c r="D85" s="161" t="s">
        <v>150</v>
      </c>
      <c r="E85" s="166">
        <v>314</v>
      </c>
      <c r="F85" s="169"/>
      <c r="G85" s="169"/>
      <c r="H85" s="169">
        <v>0</v>
      </c>
      <c r="I85" s="169">
        <f>ROUND(E85*H85,2)</f>
        <v>0</v>
      </c>
      <c r="J85" s="169">
        <v>63.3</v>
      </c>
      <c r="K85" s="169">
        <f>ROUND(E85*J85,2)</f>
        <v>19876.2</v>
      </c>
      <c r="L85" s="169">
        <v>21</v>
      </c>
      <c r="M85" s="169">
        <f>G85*(1+L85/100)</f>
        <v>0</v>
      </c>
      <c r="N85" s="161">
        <v>0</v>
      </c>
      <c r="O85" s="161">
        <f>ROUND(E85*N85,5)</f>
        <v>0</v>
      </c>
      <c r="P85" s="161">
        <v>0</v>
      </c>
      <c r="Q85" s="161">
        <f>ROUND(E85*P85,5)</f>
        <v>0</v>
      </c>
      <c r="R85" s="161"/>
      <c r="S85" s="161"/>
      <c r="T85" s="162">
        <v>0.18</v>
      </c>
      <c r="U85" s="161">
        <f>ROUND(E85*T85,2)</f>
        <v>56.52</v>
      </c>
      <c r="V85" s="151"/>
      <c r="W85" s="151"/>
      <c r="X85" s="151"/>
      <c r="Y85" s="151"/>
      <c r="Z85" s="151"/>
      <c r="AA85" s="151"/>
      <c r="AB85" s="151"/>
      <c r="AC85" s="151"/>
      <c r="AD85" s="151"/>
      <c r="AE85" s="151" t="s">
        <v>113</v>
      </c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outlineLevel="1" x14ac:dyDescent="0.2">
      <c r="A86" s="152"/>
      <c r="B86" s="159"/>
      <c r="C86" s="185" t="s">
        <v>213</v>
      </c>
      <c r="D86" s="163"/>
      <c r="E86" s="167">
        <v>314</v>
      </c>
      <c r="F86" s="169"/>
      <c r="G86" s="169"/>
      <c r="H86" s="169"/>
      <c r="I86" s="169"/>
      <c r="J86" s="169"/>
      <c r="K86" s="169"/>
      <c r="L86" s="169"/>
      <c r="M86" s="169"/>
      <c r="N86" s="161"/>
      <c r="O86" s="161"/>
      <c r="P86" s="161"/>
      <c r="Q86" s="161"/>
      <c r="R86" s="161"/>
      <c r="S86" s="161"/>
      <c r="T86" s="162"/>
      <c r="U86" s="161"/>
      <c r="V86" s="151"/>
      <c r="W86" s="151"/>
      <c r="X86" s="151"/>
      <c r="Y86" s="151"/>
      <c r="Z86" s="151"/>
      <c r="AA86" s="151"/>
      <c r="AB86" s="151"/>
      <c r="AC86" s="151"/>
      <c r="AD86" s="151"/>
      <c r="AE86" s="151" t="s">
        <v>115</v>
      </c>
      <c r="AF86" s="151">
        <v>0</v>
      </c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outlineLevel="1" x14ac:dyDescent="0.2">
      <c r="A87" s="152">
        <v>31</v>
      </c>
      <c r="B87" s="159" t="s">
        <v>214</v>
      </c>
      <c r="C87" s="184" t="s">
        <v>215</v>
      </c>
      <c r="D87" s="161" t="s">
        <v>150</v>
      </c>
      <c r="E87" s="166">
        <v>314</v>
      </c>
      <c r="F87" s="169"/>
      <c r="G87" s="169"/>
      <c r="H87" s="169">
        <v>0</v>
      </c>
      <c r="I87" s="169">
        <f>ROUND(E87*H87,2)</f>
        <v>0</v>
      </c>
      <c r="J87" s="169">
        <v>23.2</v>
      </c>
      <c r="K87" s="169">
        <f>ROUND(E87*J87,2)</f>
        <v>7284.8</v>
      </c>
      <c r="L87" s="169">
        <v>21</v>
      </c>
      <c r="M87" s="169">
        <f>G87*(1+L87/100)</f>
        <v>0</v>
      </c>
      <c r="N87" s="161">
        <v>0</v>
      </c>
      <c r="O87" s="161">
        <f>ROUND(E87*N87,5)</f>
        <v>0</v>
      </c>
      <c r="P87" s="161">
        <v>0</v>
      </c>
      <c r="Q87" s="161">
        <f>ROUND(E87*P87,5)</f>
        <v>0</v>
      </c>
      <c r="R87" s="161"/>
      <c r="S87" s="161"/>
      <c r="T87" s="162">
        <v>0.06</v>
      </c>
      <c r="U87" s="161">
        <f>ROUND(E87*T87,2)</f>
        <v>18.84</v>
      </c>
      <c r="V87" s="151"/>
      <c r="W87" s="151"/>
      <c r="X87" s="151"/>
      <c r="Y87" s="151"/>
      <c r="Z87" s="151"/>
      <c r="AA87" s="151"/>
      <c r="AB87" s="151"/>
      <c r="AC87" s="151"/>
      <c r="AD87" s="151"/>
      <c r="AE87" s="151" t="s">
        <v>113</v>
      </c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2"/>
      <c r="B88" s="159"/>
      <c r="C88" s="185" t="s">
        <v>213</v>
      </c>
      <c r="D88" s="163"/>
      <c r="E88" s="167">
        <v>314</v>
      </c>
      <c r="F88" s="169"/>
      <c r="G88" s="169"/>
      <c r="H88" s="169"/>
      <c r="I88" s="169"/>
      <c r="J88" s="169"/>
      <c r="K88" s="169"/>
      <c r="L88" s="169"/>
      <c r="M88" s="169"/>
      <c r="N88" s="161"/>
      <c r="O88" s="161"/>
      <c r="P88" s="161"/>
      <c r="Q88" s="161"/>
      <c r="R88" s="161"/>
      <c r="S88" s="161"/>
      <c r="T88" s="162"/>
      <c r="U88" s="161"/>
      <c r="V88" s="151"/>
      <c r="W88" s="151"/>
      <c r="X88" s="151"/>
      <c r="Y88" s="151"/>
      <c r="Z88" s="151"/>
      <c r="AA88" s="151"/>
      <c r="AB88" s="151"/>
      <c r="AC88" s="151"/>
      <c r="AD88" s="151"/>
      <c r="AE88" s="151" t="s">
        <v>115</v>
      </c>
      <c r="AF88" s="151">
        <v>0</v>
      </c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52">
        <v>32</v>
      </c>
      <c r="B89" s="159" t="s">
        <v>216</v>
      </c>
      <c r="C89" s="184" t="s">
        <v>217</v>
      </c>
      <c r="D89" s="161" t="s">
        <v>218</v>
      </c>
      <c r="E89" s="166">
        <v>9.42</v>
      </c>
      <c r="F89" s="169"/>
      <c r="G89" s="169"/>
      <c r="H89" s="169">
        <v>110.5</v>
      </c>
      <c r="I89" s="169">
        <f>ROUND(E89*H89,2)</f>
        <v>1040.9100000000001</v>
      </c>
      <c r="J89" s="169">
        <v>0</v>
      </c>
      <c r="K89" s="169">
        <f>ROUND(E89*J89,2)</f>
        <v>0</v>
      </c>
      <c r="L89" s="169">
        <v>21</v>
      </c>
      <c r="M89" s="169">
        <f>G89*(1+L89/100)</f>
        <v>0</v>
      </c>
      <c r="N89" s="161">
        <v>1E-3</v>
      </c>
      <c r="O89" s="161">
        <f>ROUND(E89*N89,5)</f>
        <v>9.4199999999999996E-3</v>
      </c>
      <c r="P89" s="161">
        <v>0</v>
      </c>
      <c r="Q89" s="161">
        <f>ROUND(E89*P89,5)</f>
        <v>0</v>
      </c>
      <c r="R89" s="161"/>
      <c r="S89" s="161"/>
      <c r="T89" s="162">
        <v>0</v>
      </c>
      <c r="U89" s="161">
        <f>ROUND(E89*T89,2)</f>
        <v>0</v>
      </c>
      <c r="V89" s="151"/>
      <c r="W89" s="151"/>
      <c r="X89" s="151"/>
      <c r="Y89" s="151"/>
      <c r="Z89" s="151"/>
      <c r="AA89" s="151"/>
      <c r="AB89" s="151"/>
      <c r="AC89" s="151"/>
      <c r="AD89" s="151"/>
      <c r="AE89" s="151" t="s">
        <v>219</v>
      </c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1" x14ac:dyDescent="0.2">
      <c r="A90" s="152"/>
      <c r="B90" s="159"/>
      <c r="C90" s="185" t="s">
        <v>220</v>
      </c>
      <c r="D90" s="163"/>
      <c r="E90" s="167">
        <v>9.42</v>
      </c>
      <c r="F90" s="169"/>
      <c r="G90" s="169"/>
      <c r="H90" s="169"/>
      <c r="I90" s="169"/>
      <c r="J90" s="169"/>
      <c r="K90" s="169"/>
      <c r="L90" s="169"/>
      <c r="M90" s="169"/>
      <c r="N90" s="161"/>
      <c r="O90" s="161"/>
      <c r="P90" s="161"/>
      <c r="Q90" s="161"/>
      <c r="R90" s="161"/>
      <c r="S90" s="161"/>
      <c r="T90" s="162"/>
      <c r="U90" s="161"/>
      <c r="V90" s="151"/>
      <c r="W90" s="151"/>
      <c r="X90" s="151"/>
      <c r="Y90" s="151"/>
      <c r="Z90" s="151"/>
      <c r="AA90" s="151"/>
      <c r="AB90" s="151"/>
      <c r="AC90" s="151"/>
      <c r="AD90" s="151"/>
      <c r="AE90" s="151" t="s">
        <v>115</v>
      </c>
      <c r="AF90" s="151">
        <v>0</v>
      </c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1" x14ac:dyDescent="0.2">
      <c r="A91" s="152">
        <v>33</v>
      </c>
      <c r="B91" s="159" t="s">
        <v>208</v>
      </c>
      <c r="C91" s="184" t="s">
        <v>209</v>
      </c>
      <c r="D91" s="161" t="s">
        <v>112</v>
      </c>
      <c r="E91" s="166">
        <v>59.2</v>
      </c>
      <c r="F91" s="169"/>
      <c r="G91" s="169"/>
      <c r="H91" s="169">
        <v>0</v>
      </c>
      <c r="I91" s="169">
        <f>ROUND(E91*H91,2)</f>
        <v>0</v>
      </c>
      <c r="J91" s="169">
        <v>256</v>
      </c>
      <c r="K91" s="169">
        <f>ROUND(E91*J91,2)</f>
        <v>15155.2</v>
      </c>
      <c r="L91" s="169">
        <v>21</v>
      </c>
      <c r="M91" s="169">
        <f>G91*(1+L91/100)</f>
        <v>0</v>
      </c>
      <c r="N91" s="161">
        <v>0</v>
      </c>
      <c r="O91" s="161">
        <f>ROUND(E91*N91,5)</f>
        <v>0</v>
      </c>
      <c r="P91" s="161">
        <v>0</v>
      </c>
      <c r="Q91" s="161">
        <f>ROUND(E91*P91,5)</f>
        <v>0</v>
      </c>
      <c r="R91" s="161"/>
      <c r="S91" s="161"/>
      <c r="T91" s="162">
        <v>0.65</v>
      </c>
      <c r="U91" s="161">
        <f>ROUND(E91*T91,2)</f>
        <v>38.479999999999997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 t="s">
        <v>113</v>
      </c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outlineLevel="1" x14ac:dyDescent="0.2">
      <c r="A92" s="152"/>
      <c r="B92" s="159"/>
      <c r="C92" s="185" t="s">
        <v>221</v>
      </c>
      <c r="D92" s="163"/>
      <c r="E92" s="167">
        <v>59.2</v>
      </c>
      <c r="F92" s="169"/>
      <c r="G92" s="169"/>
      <c r="H92" s="169"/>
      <c r="I92" s="169"/>
      <c r="J92" s="169"/>
      <c r="K92" s="169"/>
      <c r="L92" s="169"/>
      <c r="M92" s="169"/>
      <c r="N92" s="161"/>
      <c r="O92" s="161"/>
      <c r="P92" s="161"/>
      <c r="Q92" s="161"/>
      <c r="R92" s="161"/>
      <c r="S92" s="161"/>
      <c r="T92" s="162"/>
      <c r="U92" s="161"/>
      <c r="V92" s="151"/>
      <c r="W92" s="151"/>
      <c r="X92" s="151"/>
      <c r="Y92" s="151"/>
      <c r="Z92" s="151"/>
      <c r="AA92" s="151"/>
      <c r="AB92" s="151"/>
      <c r="AC92" s="151"/>
      <c r="AD92" s="151"/>
      <c r="AE92" s="151" t="s">
        <v>115</v>
      </c>
      <c r="AF92" s="151">
        <v>0</v>
      </c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outlineLevel="1" x14ac:dyDescent="0.2">
      <c r="A93" s="152">
        <v>34</v>
      </c>
      <c r="B93" s="159" t="s">
        <v>160</v>
      </c>
      <c r="C93" s="184" t="s">
        <v>161</v>
      </c>
      <c r="D93" s="161" t="s">
        <v>112</v>
      </c>
      <c r="E93" s="166">
        <v>59.2</v>
      </c>
      <c r="F93" s="169"/>
      <c r="G93" s="169"/>
      <c r="H93" s="169">
        <v>0</v>
      </c>
      <c r="I93" s="169">
        <f>ROUND(E93*H93,2)</f>
        <v>0</v>
      </c>
      <c r="J93" s="169">
        <v>176</v>
      </c>
      <c r="K93" s="169">
        <f>ROUND(E93*J93,2)</f>
        <v>10419.200000000001</v>
      </c>
      <c r="L93" s="169">
        <v>21</v>
      </c>
      <c r="M93" s="169">
        <f>G93*(1+L93/100)</f>
        <v>0</v>
      </c>
      <c r="N93" s="161">
        <v>0</v>
      </c>
      <c r="O93" s="161">
        <f>ROUND(E93*N93,5)</f>
        <v>0</v>
      </c>
      <c r="P93" s="161">
        <v>0</v>
      </c>
      <c r="Q93" s="161">
        <f>ROUND(E93*P93,5)</f>
        <v>0</v>
      </c>
      <c r="R93" s="161"/>
      <c r="S93" s="161"/>
      <c r="T93" s="162">
        <v>0.01</v>
      </c>
      <c r="U93" s="161">
        <f>ROUND(E93*T93,2)</f>
        <v>0.59</v>
      </c>
      <c r="V93" s="151"/>
      <c r="W93" s="151"/>
      <c r="X93" s="151"/>
      <c r="Y93" s="151"/>
      <c r="Z93" s="151"/>
      <c r="AA93" s="151"/>
      <c r="AB93" s="151"/>
      <c r="AC93" s="151"/>
      <c r="AD93" s="151"/>
      <c r="AE93" s="151" t="s">
        <v>113</v>
      </c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1" x14ac:dyDescent="0.2">
      <c r="A94" s="152"/>
      <c r="B94" s="159"/>
      <c r="C94" s="185" t="s">
        <v>221</v>
      </c>
      <c r="D94" s="163"/>
      <c r="E94" s="167">
        <v>59.2</v>
      </c>
      <c r="F94" s="169"/>
      <c r="G94" s="169"/>
      <c r="H94" s="169"/>
      <c r="I94" s="169"/>
      <c r="J94" s="169"/>
      <c r="K94" s="169"/>
      <c r="L94" s="169"/>
      <c r="M94" s="169"/>
      <c r="N94" s="161"/>
      <c r="O94" s="161"/>
      <c r="P94" s="161"/>
      <c r="Q94" s="161"/>
      <c r="R94" s="161"/>
      <c r="S94" s="161"/>
      <c r="T94" s="162"/>
      <c r="U94" s="161"/>
      <c r="V94" s="151"/>
      <c r="W94" s="151"/>
      <c r="X94" s="151"/>
      <c r="Y94" s="151"/>
      <c r="Z94" s="151"/>
      <c r="AA94" s="151"/>
      <c r="AB94" s="151"/>
      <c r="AC94" s="151"/>
      <c r="AD94" s="151"/>
      <c r="AE94" s="151" t="s">
        <v>115</v>
      </c>
      <c r="AF94" s="151">
        <v>0</v>
      </c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outlineLevel="1" x14ac:dyDescent="0.2">
      <c r="A95" s="152">
        <v>35</v>
      </c>
      <c r="B95" s="159" t="s">
        <v>211</v>
      </c>
      <c r="C95" s="184" t="s">
        <v>212</v>
      </c>
      <c r="D95" s="161" t="s">
        <v>150</v>
      </c>
      <c r="E95" s="166">
        <v>492</v>
      </c>
      <c r="F95" s="169"/>
      <c r="G95" s="169"/>
      <c r="H95" s="169">
        <v>0</v>
      </c>
      <c r="I95" s="169">
        <f>ROUND(E95*H95,2)</f>
        <v>0</v>
      </c>
      <c r="J95" s="169">
        <v>63.3</v>
      </c>
      <c r="K95" s="169">
        <f>ROUND(E95*J95,2)</f>
        <v>31143.599999999999</v>
      </c>
      <c r="L95" s="169">
        <v>21</v>
      </c>
      <c r="M95" s="169">
        <f>G95*(1+L95/100)</f>
        <v>0</v>
      </c>
      <c r="N95" s="161">
        <v>0</v>
      </c>
      <c r="O95" s="161">
        <f>ROUND(E95*N95,5)</f>
        <v>0</v>
      </c>
      <c r="P95" s="161">
        <v>0</v>
      </c>
      <c r="Q95" s="161">
        <f>ROUND(E95*P95,5)</f>
        <v>0</v>
      </c>
      <c r="R95" s="161"/>
      <c r="S95" s="161"/>
      <c r="T95" s="162">
        <v>0.18</v>
      </c>
      <c r="U95" s="161">
        <f>ROUND(E95*T95,2)</f>
        <v>88.56</v>
      </c>
      <c r="V95" s="151"/>
      <c r="W95" s="151"/>
      <c r="X95" s="151"/>
      <c r="Y95" s="151"/>
      <c r="Z95" s="151"/>
      <c r="AA95" s="151"/>
      <c r="AB95" s="151"/>
      <c r="AC95" s="151"/>
      <c r="AD95" s="151"/>
      <c r="AE95" s="151" t="s">
        <v>113</v>
      </c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outlineLevel="1" x14ac:dyDescent="0.2">
      <c r="A96" s="152"/>
      <c r="B96" s="159"/>
      <c r="C96" s="185" t="s">
        <v>222</v>
      </c>
      <c r="D96" s="163"/>
      <c r="E96" s="167">
        <v>492</v>
      </c>
      <c r="F96" s="169"/>
      <c r="G96" s="169"/>
      <c r="H96" s="169"/>
      <c r="I96" s="169"/>
      <c r="J96" s="169"/>
      <c r="K96" s="169"/>
      <c r="L96" s="169"/>
      <c r="M96" s="169"/>
      <c r="N96" s="161"/>
      <c r="O96" s="161"/>
      <c r="P96" s="161"/>
      <c r="Q96" s="161"/>
      <c r="R96" s="161"/>
      <c r="S96" s="161"/>
      <c r="T96" s="162"/>
      <c r="U96" s="161"/>
      <c r="V96" s="151"/>
      <c r="W96" s="151"/>
      <c r="X96" s="151"/>
      <c r="Y96" s="151"/>
      <c r="Z96" s="151"/>
      <c r="AA96" s="151"/>
      <c r="AB96" s="151"/>
      <c r="AC96" s="151"/>
      <c r="AD96" s="151"/>
      <c r="AE96" s="151" t="s">
        <v>115</v>
      </c>
      <c r="AF96" s="151">
        <v>0</v>
      </c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x14ac:dyDescent="0.2">
      <c r="A97" s="153" t="s">
        <v>108</v>
      </c>
      <c r="B97" s="160" t="s">
        <v>57</v>
      </c>
      <c r="C97" s="186" t="s">
        <v>58</v>
      </c>
      <c r="D97" s="164"/>
      <c r="E97" s="168"/>
      <c r="F97" s="170"/>
      <c r="G97" s="170">
        <f>SUMIF(AE98:AE136,"&lt;&gt;NOR",G98:G136)</f>
        <v>0</v>
      </c>
      <c r="H97" s="170"/>
      <c r="I97" s="170">
        <f>SUM(I98:I136)</f>
        <v>0</v>
      </c>
      <c r="J97" s="170"/>
      <c r="K97" s="170">
        <f>SUM(K98:K136)</f>
        <v>97853.41</v>
      </c>
      <c r="L97" s="170"/>
      <c r="M97" s="170">
        <f>SUM(M98:M136)</f>
        <v>0</v>
      </c>
      <c r="N97" s="164"/>
      <c r="O97" s="164">
        <f>SUM(O98:O136)</f>
        <v>40.093110000000003</v>
      </c>
      <c r="P97" s="164"/>
      <c r="Q97" s="164">
        <f>SUM(Q98:Q136)</f>
        <v>0</v>
      </c>
      <c r="R97" s="164"/>
      <c r="S97" s="164"/>
      <c r="T97" s="165"/>
      <c r="U97" s="164">
        <f>SUM(U98:U136)</f>
        <v>126.2</v>
      </c>
      <c r="AE97" t="s">
        <v>109</v>
      </c>
    </row>
    <row r="98" spans="1:60" outlineLevel="1" x14ac:dyDescent="0.2">
      <c r="A98" s="152">
        <v>36</v>
      </c>
      <c r="B98" s="159" t="s">
        <v>223</v>
      </c>
      <c r="C98" s="184" t="s">
        <v>224</v>
      </c>
      <c r="D98" s="161" t="s">
        <v>112</v>
      </c>
      <c r="E98" s="166">
        <v>1.55925</v>
      </c>
      <c r="F98" s="169"/>
      <c r="G98" s="169"/>
      <c r="H98" s="169">
        <v>0</v>
      </c>
      <c r="I98" s="169">
        <f>ROUND(E98*H98,2)</f>
        <v>0</v>
      </c>
      <c r="J98" s="169">
        <v>1193</v>
      </c>
      <c r="K98" s="169">
        <f>ROUND(E98*J98,2)</f>
        <v>1860.19</v>
      </c>
      <c r="L98" s="169">
        <v>21</v>
      </c>
      <c r="M98" s="169">
        <f>G98*(1+L98/100)</f>
        <v>0</v>
      </c>
      <c r="N98" s="161">
        <v>2.1</v>
      </c>
      <c r="O98" s="161">
        <f>ROUND(E98*N98,5)</f>
        <v>3.2744300000000002</v>
      </c>
      <c r="P98" s="161">
        <v>0</v>
      </c>
      <c r="Q98" s="161">
        <f>ROUND(E98*P98,5)</f>
        <v>0</v>
      </c>
      <c r="R98" s="161"/>
      <c r="S98" s="161"/>
      <c r="T98" s="162">
        <v>0.97</v>
      </c>
      <c r="U98" s="161">
        <f>ROUND(E98*T98,2)</f>
        <v>1.51</v>
      </c>
      <c r="V98" s="151"/>
      <c r="W98" s="151"/>
      <c r="X98" s="151"/>
      <c r="Y98" s="151"/>
      <c r="Z98" s="151"/>
      <c r="AA98" s="151"/>
      <c r="AB98" s="151"/>
      <c r="AC98" s="151"/>
      <c r="AD98" s="151"/>
      <c r="AE98" s="151" t="s">
        <v>113</v>
      </c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1" x14ac:dyDescent="0.2">
      <c r="A99" s="152"/>
      <c r="B99" s="159"/>
      <c r="C99" s="185" t="s">
        <v>225</v>
      </c>
      <c r="D99" s="163"/>
      <c r="E99" s="167">
        <v>0.2</v>
      </c>
      <c r="F99" s="169"/>
      <c r="G99" s="169"/>
      <c r="H99" s="169"/>
      <c r="I99" s="169"/>
      <c r="J99" s="169"/>
      <c r="K99" s="169"/>
      <c r="L99" s="169"/>
      <c r="M99" s="169"/>
      <c r="N99" s="161"/>
      <c r="O99" s="161"/>
      <c r="P99" s="161"/>
      <c r="Q99" s="161"/>
      <c r="R99" s="161"/>
      <c r="S99" s="161"/>
      <c r="T99" s="162"/>
      <c r="U99" s="161"/>
      <c r="V99" s="151"/>
      <c r="W99" s="151"/>
      <c r="X99" s="151"/>
      <c r="Y99" s="151"/>
      <c r="Z99" s="151"/>
      <c r="AA99" s="151"/>
      <c r="AB99" s="151"/>
      <c r="AC99" s="151"/>
      <c r="AD99" s="151"/>
      <c r="AE99" s="151" t="s">
        <v>115</v>
      </c>
      <c r="AF99" s="151">
        <v>0</v>
      </c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outlineLevel="1" x14ac:dyDescent="0.2">
      <c r="A100" s="152"/>
      <c r="B100" s="159"/>
      <c r="C100" s="185" t="s">
        <v>226</v>
      </c>
      <c r="D100" s="163"/>
      <c r="E100" s="167">
        <v>0.44800000000000001</v>
      </c>
      <c r="F100" s="169"/>
      <c r="G100" s="169"/>
      <c r="H100" s="169"/>
      <c r="I100" s="169"/>
      <c r="J100" s="169"/>
      <c r="K100" s="169"/>
      <c r="L100" s="169"/>
      <c r="M100" s="169"/>
      <c r="N100" s="161"/>
      <c r="O100" s="161"/>
      <c r="P100" s="161"/>
      <c r="Q100" s="161"/>
      <c r="R100" s="161"/>
      <c r="S100" s="161"/>
      <c r="T100" s="162"/>
      <c r="U100" s="16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 t="s">
        <v>115</v>
      </c>
      <c r="AF100" s="151">
        <v>0</v>
      </c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outlineLevel="1" x14ac:dyDescent="0.2">
      <c r="A101" s="152"/>
      <c r="B101" s="159"/>
      <c r="C101" s="185" t="s">
        <v>227</v>
      </c>
      <c r="D101" s="163"/>
      <c r="E101" s="167">
        <v>0.315</v>
      </c>
      <c r="F101" s="169"/>
      <c r="G101" s="169"/>
      <c r="H101" s="169"/>
      <c r="I101" s="169"/>
      <c r="J101" s="169"/>
      <c r="K101" s="169"/>
      <c r="L101" s="169"/>
      <c r="M101" s="169"/>
      <c r="N101" s="161"/>
      <c r="O101" s="161"/>
      <c r="P101" s="161"/>
      <c r="Q101" s="161"/>
      <c r="R101" s="161"/>
      <c r="S101" s="161"/>
      <c r="T101" s="162"/>
      <c r="U101" s="16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 t="s">
        <v>115</v>
      </c>
      <c r="AF101" s="151">
        <v>0</v>
      </c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">
      <c r="A102" s="152"/>
      <c r="B102" s="159"/>
      <c r="C102" s="185" t="s">
        <v>228</v>
      </c>
      <c r="D102" s="163"/>
      <c r="E102" s="167">
        <v>0.1</v>
      </c>
      <c r="F102" s="169"/>
      <c r="G102" s="169"/>
      <c r="H102" s="169"/>
      <c r="I102" s="169"/>
      <c r="J102" s="169"/>
      <c r="K102" s="169"/>
      <c r="L102" s="169"/>
      <c r="M102" s="169"/>
      <c r="N102" s="161"/>
      <c r="O102" s="161"/>
      <c r="P102" s="161"/>
      <c r="Q102" s="161"/>
      <c r="R102" s="161"/>
      <c r="S102" s="161"/>
      <c r="T102" s="162"/>
      <c r="U102" s="16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 t="s">
        <v>115</v>
      </c>
      <c r="AF102" s="151">
        <v>0</v>
      </c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outlineLevel="1" x14ac:dyDescent="0.2">
      <c r="A103" s="152"/>
      <c r="B103" s="159"/>
      <c r="C103" s="185" t="s">
        <v>229</v>
      </c>
      <c r="D103" s="163"/>
      <c r="E103" s="167">
        <v>0.1</v>
      </c>
      <c r="F103" s="169"/>
      <c r="G103" s="169"/>
      <c r="H103" s="169"/>
      <c r="I103" s="169"/>
      <c r="J103" s="169"/>
      <c r="K103" s="169"/>
      <c r="L103" s="169"/>
      <c r="M103" s="169"/>
      <c r="N103" s="161"/>
      <c r="O103" s="161"/>
      <c r="P103" s="161"/>
      <c r="Q103" s="161"/>
      <c r="R103" s="161"/>
      <c r="S103" s="161"/>
      <c r="T103" s="162"/>
      <c r="U103" s="16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 t="s">
        <v>115</v>
      </c>
      <c r="AF103" s="151">
        <v>0</v>
      </c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">
      <c r="A104" s="152"/>
      <c r="B104" s="159"/>
      <c r="C104" s="185" t="s">
        <v>230</v>
      </c>
      <c r="D104" s="163"/>
      <c r="E104" s="167">
        <v>0.25600000000000001</v>
      </c>
      <c r="F104" s="169"/>
      <c r="G104" s="169"/>
      <c r="H104" s="169"/>
      <c r="I104" s="169"/>
      <c r="J104" s="169"/>
      <c r="K104" s="169"/>
      <c r="L104" s="169"/>
      <c r="M104" s="169"/>
      <c r="N104" s="161"/>
      <c r="O104" s="161"/>
      <c r="P104" s="161"/>
      <c r="Q104" s="161"/>
      <c r="R104" s="161"/>
      <c r="S104" s="161"/>
      <c r="T104" s="162"/>
      <c r="U104" s="16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 t="s">
        <v>115</v>
      </c>
      <c r="AF104" s="151">
        <v>0</v>
      </c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">
      <c r="A105" s="152"/>
      <c r="B105" s="159"/>
      <c r="C105" s="185" t="s">
        <v>231</v>
      </c>
      <c r="D105" s="163"/>
      <c r="E105" s="167">
        <v>0.1</v>
      </c>
      <c r="F105" s="169"/>
      <c r="G105" s="169"/>
      <c r="H105" s="169"/>
      <c r="I105" s="169"/>
      <c r="J105" s="169"/>
      <c r="K105" s="169"/>
      <c r="L105" s="169"/>
      <c r="M105" s="169"/>
      <c r="N105" s="161"/>
      <c r="O105" s="161"/>
      <c r="P105" s="161"/>
      <c r="Q105" s="161"/>
      <c r="R105" s="161"/>
      <c r="S105" s="161"/>
      <c r="T105" s="162"/>
      <c r="U105" s="16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 t="s">
        <v>115</v>
      </c>
      <c r="AF105" s="151">
        <v>0</v>
      </c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">
      <c r="A106" s="152"/>
      <c r="B106" s="159"/>
      <c r="C106" s="185" t="s">
        <v>232</v>
      </c>
      <c r="D106" s="163"/>
      <c r="E106" s="167">
        <v>2.0250000000000001E-2</v>
      </c>
      <c r="F106" s="169"/>
      <c r="G106" s="169"/>
      <c r="H106" s="169"/>
      <c r="I106" s="169"/>
      <c r="J106" s="169"/>
      <c r="K106" s="169"/>
      <c r="L106" s="169"/>
      <c r="M106" s="169"/>
      <c r="N106" s="161"/>
      <c r="O106" s="161"/>
      <c r="P106" s="161"/>
      <c r="Q106" s="161"/>
      <c r="R106" s="161"/>
      <c r="S106" s="161"/>
      <c r="T106" s="162"/>
      <c r="U106" s="16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 t="s">
        <v>115</v>
      </c>
      <c r="AF106" s="151">
        <v>0</v>
      </c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outlineLevel="1" x14ac:dyDescent="0.2">
      <c r="A107" s="152"/>
      <c r="B107" s="159"/>
      <c r="C107" s="185" t="s">
        <v>233</v>
      </c>
      <c r="D107" s="163"/>
      <c r="E107" s="167">
        <v>0.02</v>
      </c>
      <c r="F107" s="169"/>
      <c r="G107" s="169"/>
      <c r="H107" s="169"/>
      <c r="I107" s="169"/>
      <c r="J107" s="169"/>
      <c r="K107" s="169"/>
      <c r="L107" s="169"/>
      <c r="M107" s="169"/>
      <c r="N107" s="161"/>
      <c r="O107" s="161"/>
      <c r="P107" s="161"/>
      <c r="Q107" s="161"/>
      <c r="R107" s="161"/>
      <c r="S107" s="161"/>
      <c r="T107" s="162"/>
      <c r="U107" s="16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 t="s">
        <v>115</v>
      </c>
      <c r="AF107" s="151">
        <v>0</v>
      </c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outlineLevel="1" x14ac:dyDescent="0.2">
      <c r="A108" s="152">
        <v>37</v>
      </c>
      <c r="B108" s="159" t="s">
        <v>234</v>
      </c>
      <c r="C108" s="184" t="s">
        <v>235</v>
      </c>
      <c r="D108" s="161" t="s">
        <v>175</v>
      </c>
      <c r="E108" s="166">
        <v>79</v>
      </c>
      <c r="F108" s="169"/>
      <c r="G108" s="169"/>
      <c r="H108" s="169">
        <v>0</v>
      </c>
      <c r="I108" s="169">
        <f>ROUND(E108*H108,2)</f>
        <v>0</v>
      </c>
      <c r="J108" s="169">
        <v>421</v>
      </c>
      <c r="K108" s="169">
        <f>ROUND(E108*J108,2)</f>
        <v>33259</v>
      </c>
      <c r="L108" s="169">
        <v>21</v>
      </c>
      <c r="M108" s="169">
        <f>G108*(1+L108/100)</f>
        <v>0</v>
      </c>
      <c r="N108" s="161">
        <v>5.9100000000000003E-3</v>
      </c>
      <c r="O108" s="161">
        <f>ROUND(E108*N108,5)</f>
        <v>0.46689000000000003</v>
      </c>
      <c r="P108" s="161">
        <v>0</v>
      </c>
      <c r="Q108" s="161">
        <f>ROUND(E108*P108,5)</f>
        <v>0</v>
      </c>
      <c r="R108" s="161"/>
      <c r="S108" s="161"/>
      <c r="T108" s="162">
        <v>0.81</v>
      </c>
      <c r="U108" s="161">
        <f>ROUND(E108*T108,2)</f>
        <v>63.99</v>
      </c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 t="s">
        <v>113</v>
      </c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outlineLevel="1" x14ac:dyDescent="0.2">
      <c r="A109" s="152"/>
      <c r="B109" s="159"/>
      <c r="C109" s="242" t="s">
        <v>236</v>
      </c>
      <c r="D109" s="243"/>
      <c r="E109" s="244"/>
      <c r="F109" s="245"/>
      <c r="G109" s="246"/>
      <c r="H109" s="169"/>
      <c r="I109" s="169"/>
      <c r="J109" s="169"/>
      <c r="K109" s="169"/>
      <c r="L109" s="169"/>
      <c r="M109" s="169"/>
      <c r="N109" s="161"/>
      <c r="O109" s="161"/>
      <c r="P109" s="161"/>
      <c r="Q109" s="161"/>
      <c r="R109" s="161"/>
      <c r="S109" s="161"/>
      <c r="T109" s="162"/>
      <c r="U109" s="16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 t="s">
        <v>172</v>
      </c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4" t="str">
        <f>C109</f>
        <v>Např. PVC DN 100-250 mm</v>
      </c>
      <c r="BB109" s="151"/>
      <c r="BC109" s="151"/>
      <c r="BD109" s="151"/>
      <c r="BE109" s="151"/>
      <c r="BF109" s="151"/>
      <c r="BG109" s="151"/>
      <c r="BH109" s="151"/>
    </row>
    <row r="110" spans="1:60" outlineLevel="1" x14ac:dyDescent="0.2">
      <c r="A110" s="152"/>
      <c r="B110" s="159"/>
      <c r="C110" s="185" t="s">
        <v>237</v>
      </c>
      <c r="D110" s="163"/>
      <c r="E110" s="167">
        <v>71</v>
      </c>
      <c r="F110" s="169"/>
      <c r="G110" s="169"/>
      <c r="H110" s="169"/>
      <c r="I110" s="169"/>
      <c r="J110" s="169"/>
      <c r="K110" s="169"/>
      <c r="L110" s="169"/>
      <c r="M110" s="169"/>
      <c r="N110" s="161"/>
      <c r="O110" s="161"/>
      <c r="P110" s="161"/>
      <c r="Q110" s="161"/>
      <c r="R110" s="161"/>
      <c r="S110" s="161"/>
      <c r="T110" s="162"/>
      <c r="U110" s="16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 t="s">
        <v>115</v>
      </c>
      <c r="AF110" s="151">
        <v>0</v>
      </c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outlineLevel="1" x14ac:dyDescent="0.2">
      <c r="A111" s="152"/>
      <c r="B111" s="159"/>
      <c r="C111" s="185" t="s">
        <v>238</v>
      </c>
      <c r="D111" s="163"/>
      <c r="E111" s="167">
        <v>4</v>
      </c>
      <c r="F111" s="169"/>
      <c r="G111" s="169"/>
      <c r="H111" s="169"/>
      <c r="I111" s="169"/>
      <c r="J111" s="169"/>
      <c r="K111" s="169"/>
      <c r="L111" s="169"/>
      <c r="M111" s="169"/>
      <c r="N111" s="161"/>
      <c r="O111" s="161"/>
      <c r="P111" s="161"/>
      <c r="Q111" s="161"/>
      <c r="R111" s="161"/>
      <c r="S111" s="161"/>
      <c r="T111" s="162"/>
      <c r="U111" s="16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 t="s">
        <v>115</v>
      </c>
      <c r="AF111" s="151">
        <v>0</v>
      </c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outlineLevel="1" x14ac:dyDescent="0.2">
      <c r="A112" s="152"/>
      <c r="B112" s="159"/>
      <c r="C112" s="185" t="s">
        <v>239</v>
      </c>
      <c r="D112" s="163"/>
      <c r="E112" s="167">
        <v>4</v>
      </c>
      <c r="F112" s="169"/>
      <c r="G112" s="169"/>
      <c r="H112" s="169"/>
      <c r="I112" s="169"/>
      <c r="J112" s="169"/>
      <c r="K112" s="169"/>
      <c r="L112" s="169"/>
      <c r="M112" s="169"/>
      <c r="N112" s="161"/>
      <c r="O112" s="161"/>
      <c r="P112" s="161"/>
      <c r="Q112" s="161"/>
      <c r="R112" s="161"/>
      <c r="S112" s="161"/>
      <c r="T112" s="162"/>
      <c r="U112" s="16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 t="s">
        <v>115</v>
      </c>
      <c r="AF112" s="151">
        <v>0</v>
      </c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outlineLevel="1" x14ac:dyDescent="0.2">
      <c r="A113" s="152">
        <v>38</v>
      </c>
      <c r="B113" s="159" t="s">
        <v>240</v>
      </c>
      <c r="C113" s="184" t="s">
        <v>241</v>
      </c>
      <c r="D113" s="161" t="s">
        <v>112</v>
      </c>
      <c r="E113" s="166">
        <v>13.78383</v>
      </c>
      <c r="F113" s="169"/>
      <c r="G113" s="169"/>
      <c r="H113" s="169">
        <v>0</v>
      </c>
      <c r="I113" s="169">
        <f>ROUND(E113*H113,2)</f>
        <v>0</v>
      </c>
      <c r="J113" s="169">
        <v>2585</v>
      </c>
      <c r="K113" s="169">
        <f>ROUND(E113*J113,2)</f>
        <v>35631.199999999997</v>
      </c>
      <c r="L113" s="169">
        <v>21</v>
      </c>
      <c r="M113" s="169">
        <f>G113*(1+L113/100)</f>
        <v>0</v>
      </c>
      <c r="N113" s="161">
        <v>2.5249999999999999</v>
      </c>
      <c r="O113" s="161">
        <f>ROUND(E113*N113,5)</f>
        <v>34.804169999999999</v>
      </c>
      <c r="P113" s="161">
        <v>0</v>
      </c>
      <c r="Q113" s="161">
        <f>ROUND(E113*P113,5)</f>
        <v>0</v>
      </c>
      <c r="R113" s="161"/>
      <c r="S113" s="161"/>
      <c r="T113" s="162">
        <v>0.48</v>
      </c>
      <c r="U113" s="161">
        <f>ROUND(E113*T113,2)</f>
        <v>6.62</v>
      </c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 t="s">
        <v>113</v>
      </c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outlineLevel="1" x14ac:dyDescent="0.2">
      <c r="A114" s="152"/>
      <c r="B114" s="159"/>
      <c r="C114" s="185" t="s">
        <v>242</v>
      </c>
      <c r="D114" s="163"/>
      <c r="E114" s="167">
        <v>2.2000000000000002</v>
      </c>
      <c r="F114" s="169"/>
      <c r="G114" s="169"/>
      <c r="H114" s="169"/>
      <c r="I114" s="169"/>
      <c r="J114" s="169"/>
      <c r="K114" s="169"/>
      <c r="L114" s="169"/>
      <c r="M114" s="169"/>
      <c r="N114" s="161"/>
      <c r="O114" s="161"/>
      <c r="P114" s="161"/>
      <c r="Q114" s="161"/>
      <c r="R114" s="161"/>
      <c r="S114" s="161"/>
      <c r="T114" s="162"/>
      <c r="U114" s="16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 t="s">
        <v>115</v>
      </c>
      <c r="AF114" s="151">
        <v>0</v>
      </c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outlineLevel="1" x14ac:dyDescent="0.2">
      <c r="A115" s="152"/>
      <c r="B115" s="159"/>
      <c r="C115" s="185" t="s">
        <v>243</v>
      </c>
      <c r="D115" s="163"/>
      <c r="E115" s="167">
        <v>4.9279999999999999</v>
      </c>
      <c r="F115" s="169"/>
      <c r="G115" s="169"/>
      <c r="H115" s="169"/>
      <c r="I115" s="169"/>
      <c r="J115" s="169"/>
      <c r="K115" s="169"/>
      <c r="L115" s="169"/>
      <c r="M115" s="169"/>
      <c r="N115" s="161"/>
      <c r="O115" s="161"/>
      <c r="P115" s="161"/>
      <c r="Q115" s="161"/>
      <c r="R115" s="161"/>
      <c r="S115" s="161"/>
      <c r="T115" s="162"/>
      <c r="U115" s="16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 t="s">
        <v>115</v>
      </c>
      <c r="AF115" s="151">
        <v>0</v>
      </c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</row>
    <row r="116" spans="1:60" outlineLevel="1" x14ac:dyDescent="0.2">
      <c r="A116" s="152"/>
      <c r="B116" s="159"/>
      <c r="C116" s="185" t="s">
        <v>244</v>
      </c>
      <c r="D116" s="163"/>
      <c r="E116" s="167">
        <v>2.0790000000000002</v>
      </c>
      <c r="F116" s="169"/>
      <c r="G116" s="169"/>
      <c r="H116" s="169"/>
      <c r="I116" s="169"/>
      <c r="J116" s="169"/>
      <c r="K116" s="169"/>
      <c r="L116" s="169"/>
      <c r="M116" s="169"/>
      <c r="N116" s="161"/>
      <c r="O116" s="161"/>
      <c r="P116" s="161"/>
      <c r="Q116" s="161"/>
      <c r="R116" s="161"/>
      <c r="S116" s="161"/>
      <c r="T116" s="162"/>
      <c r="U116" s="16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 t="s">
        <v>115</v>
      </c>
      <c r="AF116" s="151">
        <v>0</v>
      </c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outlineLevel="1" x14ac:dyDescent="0.2">
      <c r="A117" s="152"/>
      <c r="B117" s="159"/>
      <c r="C117" s="185" t="s">
        <v>245</v>
      </c>
      <c r="D117" s="163"/>
      <c r="E117" s="167">
        <v>0.71499999999999997</v>
      </c>
      <c r="F117" s="169"/>
      <c r="G117" s="169"/>
      <c r="H117" s="169"/>
      <c r="I117" s="169"/>
      <c r="J117" s="169"/>
      <c r="K117" s="169"/>
      <c r="L117" s="169"/>
      <c r="M117" s="169"/>
      <c r="N117" s="161"/>
      <c r="O117" s="161"/>
      <c r="P117" s="161"/>
      <c r="Q117" s="161"/>
      <c r="R117" s="161"/>
      <c r="S117" s="161"/>
      <c r="T117" s="162"/>
      <c r="U117" s="16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 t="s">
        <v>115</v>
      </c>
      <c r="AF117" s="151">
        <v>0</v>
      </c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</row>
    <row r="118" spans="1:60" outlineLevel="1" x14ac:dyDescent="0.2">
      <c r="A118" s="152"/>
      <c r="B118" s="159"/>
      <c r="C118" s="185" t="s">
        <v>246</v>
      </c>
      <c r="D118" s="163"/>
      <c r="E118" s="167">
        <v>0.71499999999999997</v>
      </c>
      <c r="F118" s="169"/>
      <c r="G118" s="169"/>
      <c r="H118" s="169"/>
      <c r="I118" s="169"/>
      <c r="J118" s="169"/>
      <c r="K118" s="169"/>
      <c r="L118" s="169"/>
      <c r="M118" s="169"/>
      <c r="N118" s="161"/>
      <c r="O118" s="161"/>
      <c r="P118" s="161"/>
      <c r="Q118" s="161"/>
      <c r="R118" s="161"/>
      <c r="S118" s="161"/>
      <c r="T118" s="162"/>
      <c r="U118" s="16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 t="s">
        <v>115</v>
      </c>
      <c r="AF118" s="151">
        <v>0</v>
      </c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outlineLevel="1" x14ac:dyDescent="0.2">
      <c r="A119" s="152"/>
      <c r="B119" s="159"/>
      <c r="C119" s="185" t="s">
        <v>247</v>
      </c>
      <c r="D119" s="163"/>
      <c r="E119" s="167">
        <v>2.8159999999999998</v>
      </c>
      <c r="F119" s="169"/>
      <c r="G119" s="169"/>
      <c r="H119" s="169"/>
      <c r="I119" s="169"/>
      <c r="J119" s="169"/>
      <c r="K119" s="169"/>
      <c r="L119" s="169"/>
      <c r="M119" s="169"/>
      <c r="N119" s="161"/>
      <c r="O119" s="161"/>
      <c r="P119" s="161"/>
      <c r="Q119" s="161"/>
      <c r="R119" s="161"/>
      <c r="S119" s="161"/>
      <c r="T119" s="162"/>
      <c r="U119" s="16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 t="s">
        <v>115</v>
      </c>
      <c r="AF119" s="151">
        <v>0</v>
      </c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outlineLevel="1" x14ac:dyDescent="0.2">
      <c r="A120" s="152"/>
      <c r="B120" s="159"/>
      <c r="C120" s="185" t="s">
        <v>248</v>
      </c>
      <c r="D120" s="163"/>
      <c r="E120" s="167">
        <v>0.22</v>
      </c>
      <c r="F120" s="169"/>
      <c r="G120" s="169"/>
      <c r="H120" s="169"/>
      <c r="I120" s="169"/>
      <c r="J120" s="169"/>
      <c r="K120" s="169"/>
      <c r="L120" s="169"/>
      <c r="M120" s="169"/>
      <c r="N120" s="161"/>
      <c r="O120" s="161"/>
      <c r="P120" s="161"/>
      <c r="Q120" s="161"/>
      <c r="R120" s="161"/>
      <c r="S120" s="161"/>
      <c r="T120" s="162"/>
      <c r="U120" s="16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 t="s">
        <v>115</v>
      </c>
      <c r="AF120" s="151">
        <v>0</v>
      </c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outlineLevel="1" x14ac:dyDescent="0.2">
      <c r="A121" s="152"/>
      <c r="B121" s="159"/>
      <c r="C121" s="185" t="s">
        <v>249</v>
      </c>
      <c r="D121" s="163"/>
      <c r="E121" s="167">
        <v>6.6830000000000001E-2</v>
      </c>
      <c r="F121" s="169"/>
      <c r="G121" s="169"/>
      <c r="H121" s="169"/>
      <c r="I121" s="169"/>
      <c r="J121" s="169"/>
      <c r="K121" s="169"/>
      <c r="L121" s="169"/>
      <c r="M121" s="169"/>
      <c r="N121" s="161"/>
      <c r="O121" s="161"/>
      <c r="P121" s="161"/>
      <c r="Q121" s="161"/>
      <c r="R121" s="161"/>
      <c r="S121" s="161"/>
      <c r="T121" s="162"/>
      <c r="U121" s="16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 t="s">
        <v>115</v>
      </c>
      <c r="AF121" s="151">
        <v>0</v>
      </c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</row>
    <row r="122" spans="1:60" outlineLevel="1" x14ac:dyDescent="0.2">
      <c r="A122" s="152"/>
      <c r="B122" s="159"/>
      <c r="C122" s="185" t="s">
        <v>250</v>
      </c>
      <c r="D122" s="163"/>
      <c r="E122" s="167">
        <v>4.3999999999999997E-2</v>
      </c>
      <c r="F122" s="169"/>
      <c r="G122" s="169"/>
      <c r="H122" s="169"/>
      <c r="I122" s="169"/>
      <c r="J122" s="169"/>
      <c r="K122" s="169"/>
      <c r="L122" s="169"/>
      <c r="M122" s="169"/>
      <c r="N122" s="161"/>
      <c r="O122" s="161"/>
      <c r="P122" s="161"/>
      <c r="Q122" s="161"/>
      <c r="R122" s="161"/>
      <c r="S122" s="161"/>
      <c r="T122" s="162"/>
      <c r="U122" s="16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 t="s">
        <v>115</v>
      </c>
      <c r="AF122" s="151">
        <v>0</v>
      </c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outlineLevel="1" x14ac:dyDescent="0.2">
      <c r="A123" s="152">
        <v>39</v>
      </c>
      <c r="B123" s="159" t="s">
        <v>251</v>
      </c>
      <c r="C123" s="184" t="s">
        <v>252</v>
      </c>
      <c r="D123" s="161" t="s">
        <v>150</v>
      </c>
      <c r="E123" s="166">
        <v>39.479999999999997</v>
      </c>
      <c r="F123" s="169"/>
      <c r="G123" s="169"/>
      <c r="H123" s="169">
        <v>0</v>
      </c>
      <c r="I123" s="169">
        <f>ROUND(E123*H123,2)</f>
        <v>0</v>
      </c>
      <c r="J123" s="169">
        <v>563</v>
      </c>
      <c r="K123" s="169">
        <f>ROUND(E123*J123,2)</f>
        <v>22227.24</v>
      </c>
      <c r="L123" s="169">
        <v>21</v>
      </c>
      <c r="M123" s="169">
        <f>G123*(1+L123/100)</f>
        <v>0</v>
      </c>
      <c r="N123" s="161">
        <v>3.9199999999999999E-2</v>
      </c>
      <c r="O123" s="161">
        <f>ROUND(E123*N123,5)</f>
        <v>1.54762</v>
      </c>
      <c r="P123" s="161">
        <v>0</v>
      </c>
      <c r="Q123" s="161">
        <f>ROUND(E123*P123,5)</f>
        <v>0</v>
      </c>
      <c r="R123" s="161"/>
      <c r="S123" s="161"/>
      <c r="T123" s="162">
        <v>1.05</v>
      </c>
      <c r="U123" s="161">
        <f>ROUND(E123*T123,2)</f>
        <v>41.45</v>
      </c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 t="s">
        <v>113</v>
      </c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outlineLevel="1" x14ac:dyDescent="0.2">
      <c r="A124" s="152"/>
      <c r="B124" s="159"/>
      <c r="C124" s="185" t="s">
        <v>253</v>
      </c>
      <c r="D124" s="163"/>
      <c r="E124" s="167">
        <v>4.8</v>
      </c>
      <c r="F124" s="169"/>
      <c r="G124" s="169"/>
      <c r="H124" s="169"/>
      <c r="I124" s="169"/>
      <c r="J124" s="169"/>
      <c r="K124" s="169"/>
      <c r="L124" s="169"/>
      <c r="M124" s="169"/>
      <c r="N124" s="161"/>
      <c r="O124" s="161"/>
      <c r="P124" s="161"/>
      <c r="Q124" s="161"/>
      <c r="R124" s="161"/>
      <c r="S124" s="161"/>
      <c r="T124" s="162"/>
      <c r="U124" s="16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 t="s">
        <v>115</v>
      </c>
      <c r="AF124" s="151">
        <v>0</v>
      </c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outlineLevel="1" x14ac:dyDescent="0.2">
      <c r="A125" s="152"/>
      <c r="B125" s="159"/>
      <c r="C125" s="185" t="s">
        <v>254</v>
      </c>
      <c r="D125" s="163"/>
      <c r="E125" s="167">
        <v>13.44</v>
      </c>
      <c r="F125" s="169"/>
      <c r="G125" s="169"/>
      <c r="H125" s="169"/>
      <c r="I125" s="169"/>
      <c r="J125" s="169"/>
      <c r="K125" s="169"/>
      <c r="L125" s="169"/>
      <c r="M125" s="169"/>
      <c r="N125" s="161"/>
      <c r="O125" s="161"/>
      <c r="P125" s="161"/>
      <c r="Q125" s="161"/>
      <c r="R125" s="161"/>
      <c r="S125" s="161"/>
      <c r="T125" s="162"/>
      <c r="U125" s="16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 t="s">
        <v>115</v>
      </c>
      <c r="AF125" s="151">
        <v>0</v>
      </c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outlineLevel="1" x14ac:dyDescent="0.2">
      <c r="A126" s="152"/>
      <c r="B126" s="159"/>
      <c r="C126" s="185" t="s">
        <v>255</v>
      </c>
      <c r="D126" s="163"/>
      <c r="E126" s="167">
        <v>12.6</v>
      </c>
      <c r="F126" s="169"/>
      <c r="G126" s="169"/>
      <c r="H126" s="169"/>
      <c r="I126" s="169"/>
      <c r="J126" s="169"/>
      <c r="K126" s="169"/>
      <c r="L126" s="169"/>
      <c r="M126" s="169"/>
      <c r="N126" s="161"/>
      <c r="O126" s="161"/>
      <c r="P126" s="161"/>
      <c r="Q126" s="161"/>
      <c r="R126" s="161"/>
      <c r="S126" s="161"/>
      <c r="T126" s="162"/>
      <c r="U126" s="16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 t="s">
        <v>115</v>
      </c>
      <c r="AF126" s="151">
        <v>0</v>
      </c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outlineLevel="1" x14ac:dyDescent="0.2">
      <c r="A127" s="152"/>
      <c r="B127" s="159"/>
      <c r="C127" s="185" t="s">
        <v>256</v>
      </c>
      <c r="D127" s="163"/>
      <c r="E127" s="167">
        <v>2.4</v>
      </c>
      <c r="F127" s="169"/>
      <c r="G127" s="169"/>
      <c r="H127" s="169"/>
      <c r="I127" s="169"/>
      <c r="J127" s="169"/>
      <c r="K127" s="169"/>
      <c r="L127" s="169"/>
      <c r="M127" s="169"/>
      <c r="N127" s="161"/>
      <c r="O127" s="161"/>
      <c r="P127" s="161"/>
      <c r="Q127" s="161"/>
      <c r="R127" s="161"/>
      <c r="S127" s="161"/>
      <c r="T127" s="162"/>
      <c r="U127" s="16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 t="s">
        <v>115</v>
      </c>
      <c r="AF127" s="151">
        <v>0</v>
      </c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</row>
    <row r="128" spans="1:60" outlineLevel="1" x14ac:dyDescent="0.2">
      <c r="A128" s="152"/>
      <c r="B128" s="159"/>
      <c r="C128" s="185" t="s">
        <v>257</v>
      </c>
      <c r="D128" s="163"/>
      <c r="E128" s="167">
        <v>2.4</v>
      </c>
      <c r="F128" s="169"/>
      <c r="G128" s="169"/>
      <c r="H128" s="169"/>
      <c r="I128" s="169"/>
      <c r="J128" s="169"/>
      <c r="K128" s="169"/>
      <c r="L128" s="169"/>
      <c r="M128" s="169"/>
      <c r="N128" s="161"/>
      <c r="O128" s="161"/>
      <c r="P128" s="161"/>
      <c r="Q128" s="161"/>
      <c r="R128" s="161"/>
      <c r="S128" s="161"/>
      <c r="T128" s="162"/>
      <c r="U128" s="16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 t="s">
        <v>115</v>
      </c>
      <c r="AF128" s="151">
        <v>0</v>
      </c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</row>
    <row r="129" spans="1:60" outlineLevel="1" x14ac:dyDescent="0.2">
      <c r="A129" s="152"/>
      <c r="B129" s="159"/>
      <c r="C129" s="185" t="s">
        <v>258</v>
      </c>
      <c r="D129" s="163"/>
      <c r="E129" s="167">
        <v>3.84</v>
      </c>
      <c r="F129" s="169"/>
      <c r="G129" s="169"/>
      <c r="H129" s="169"/>
      <c r="I129" s="169"/>
      <c r="J129" s="169"/>
      <c r="K129" s="169"/>
      <c r="L129" s="169"/>
      <c r="M129" s="169"/>
      <c r="N129" s="161"/>
      <c r="O129" s="161"/>
      <c r="P129" s="161"/>
      <c r="Q129" s="161"/>
      <c r="R129" s="161"/>
      <c r="S129" s="161"/>
      <c r="T129" s="162"/>
      <c r="U129" s="16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 t="s">
        <v>115</v>
      </c>
      <c r="AF129" s="151">
        <v>0</v>
      </c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</row>
    <row r="130" spans="1:60" outlineLevel="1" x14ac:dyDescent="0.2">
      <c r="A130" s="152">
        <v>40</v>
      </c>
      <c r="B130" s="159" t="s">
        <v>259</v>
      </c>
      <c r="C130" s="184" t="s">
        <v>260</v>
      </c>
      <c r="D130" s="161" t="s">
        <v>150</v>
      </c>
      <c r="E130" s="166">
        <v>39.479999999999997</v>
      </c>
      <c r="F130" s="169"/>
      <c r="G130" s="169"/>
      <c r="H130" s="169">
        <v>0</v>
      </c>
      <c r="I130" s="169">
        <f>ROUND(E130*H130,2)</f>
        <v>0</v>
      </c>
      <c r="J130" s="169">
        <v>123.5</v>
      </c>
      <c r="K130" s="169">
        <f>ROUND(E130*J130,2)</f>
        <v>4875.78</v>
      </c>
      <c r="L130" s="169">
        <v>21</v>
      </c>
      <c r="M130" s="169">
        <f>G130*(1+L130/100)</f>
        <v>0</v>
      </c>
      <c r="N130" s="161">
        <v>0</v>
      </c>
      <c r="O130" s="161">
        <f>ROUND(E130*N130,5)</f>
        <v>0</v>
      </c>
      <c r="P130" s="161">
        <v>0</v>
      </c>
      <c r="Q130" s="161">
        <f>ROUND(E130*P130,5)</f>
        <v>0</v>
      </c>
      <c r="R130" s="161"/>
      <c r="S130" s="161"/>
      <c r="T130" s="162">
        <v>0.32</v>
      </c>
      <c r="U130" s="161">
        <f>ROUND(E130*T130,2)</f>
        <v>12.63</v>
      </c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 t="s">
        <v>113</v>
      </c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</row>
    <row r="131" spans="1:60" outlineLevel="1" x14ac:dyDescent="0.2">
      <c r="A131" s="152"/>
      <c r="B131" s="159"/>
      <c r="C131" s="185" t="s">
        <v>253</v>
      </c>
      <c r="D131" s="163"/>
      <c r="E131" s="167">
        <v>4.8</v>
      </c>
      <c r="F131" s="169"/>
      <c r="G131" s="169"/>
      <c r="H131" s="169"/>
      <c r="I131" s="169"/>
      <c r="J131" s="169"/>
      <c r="K131" s="169"/>
      <c r="L131" s="169"/>
      <c r="M131" s="169"/>
      <c r="N131" s="161"/>
      <c r="O131" s="161"/>
      <c r="P131" s="161"/>
      <c r="Q131" s="161"/>
      <c r="R131" s="161"/>
      <c r="S131" s="161"/>
      <c r="T131" s="162"/>
      <c r="U131" s="16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 t="s">
        <v>115</v>
      </c>
      <c r="AF131" s="151">
        <v>0</v>
      </c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</row>
    <row r="132" spans="1:60" outlineLevel="1" x14ac:dyDescent="0.2">
      <c r="A132" s="152"/>
      <c r="B132" s="159"/>
      <c r="C132" s="185" t="s">
        <v>254</v>
      </c>
      <c r="D132" s="163"/>
      <c r="E132" s="167">
        <v>13.44</v>
      </c>
      <c r="F132" s="169"/>
      <c r="G132" s="169"/>
      <c r="H132" s="169"/>
      <c r="I132" s="169"/>
      <c r="J132" s="169"/>
      <c r="K132" s="169"/>
      <c r="L132" s="169"/>
      <c r="M132" s="169"/>
      <c r="N132" s="161"/>
      <c r="O132" s="161"/>
      <c r="P132" s="161"/>
      <c r="Q132" s="161"/>
      <c r="R132" s="161"/>
      <c r="S132" s="161"/>
      <c r="T132" s="162"/>
      <c r="U132" s="16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 t="s">
        <v>115</v>
      </c>
      <c r="AF132" s="151">
        <v>0</v>
      </c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</row>
    <row r="133" spans="1:60" outlineLevel="1" x14ac:dyDescent="0.2">
      <c r="A133" s="152"/>
      <c r="B133" s="159"/>
      <c r="C133" s="185" t="s">
        <v>255</v>
      </c>
      <c r="D133" s="163"/>
      <c r="E133" s="167">
        <v>12.6</v>
      </c>
      <c r="F133" s="169"/>
      <c r="G133" s="169"/>
      <c r="H133" s="169"/>
      <c r="I133" s="169"/>
      <c r="J133" s="169"/>
      <c r="K133" s="169"/>
      <c r="L133" s="169"/>
      <c r="M133" s="169"/>
      <c r="N133" s="161"/>
      <c r="O133" s="161"/>
      <c r="P133" s="161"/>
      <c r="Q133" s="161"/>
      <c r="R133" s="161"/>
      <c r="S133" s="161"/>
      <c r="T133" s="162"/>
      <c r="U133" s="16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 t="s">
        <v>115</v>
      </c>
      <c r="AF133" s="151">
        <v>0</v>
      </c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</row>
    <row r="134" spans="1:60" outlineLevel="1" x14ac:dyDescent="0.2">
      <c r="A134" s="152"/>
      <c r="B134" s="159"/>
      <c r="C134" s="185" t="s">
        <v>256</v>
      </c>
      <c r="D134" s="163"/>
      <c r="E134" s="167">
        <v>2.4</v>
      </c>
      <c r="F134" s="169"/>
      <c r="G134" s="169"/>
      <c r="H134" s="169"/>
      <c r="I134" s="169"/>
      <c r="J134" s="169"/>
      <c r="K134" s="169"/>
      <c r="L134" s="169"/>
      <c r="M134" s="169"/>
      <c r="N134" s="161"/>
      <c r="O134" s="161"/>
      <c r="P134" s="161"/>
      <c r="Q134" s="161"/>
      <c r="R134" s="161"/>
      <c r="S134" s="161"/>
      <c r="T134" s="162"/>
      <c r="U134" s="16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 t="s">
        <v>115</v>
      </c>
      <c r="AF134" s="151">
        <v>0</v>
      </c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</row>
    <row r="135" spans="1:60" outlineLevel="1" x14ac:dyDescent="0.2">
      <c r="A135" s="152"/>
      <c r="B135" s="159"/>
      <c r="C135" s="185" t="s">
        <v>257</v>
      </c>
      <c r="D135" s="163"/>
      <c r="E135" s="167">
        <v>2.4</v>
      </c>
      <c r="F135" s="169"/>
      <c r="G135" s="169"/>
      <c r="H135" s="169"/>
      <c r="I135" s="169"/>
      <c r="J135" s="169"/>
      <c r="K135" s="169"/>
      <c r="L135" s="169"/>
      <c r="M135" s="169"/>
      <c r="N135" s="161"/>
      <c r="O135" s="161"/>
      <c r="P135" s="161"/>
      <c r="Q135" s="161"/>
      <c r="R135" s="161"/>
      <c r="S135" s="161"/>
      <c r="T135" s="162"/>
      <c r="U135" s="16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 t="s">
        <v>115</v>
      </c>
      <c r="AF135" s="151">
        <v>0</v>
      </c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</row>
    <row r="136" spans="1:60" outlineLevel="1" x14ac:dyDescent="0.2">
      <c r="A136" s="152"/>
      <c r="B136" s="159"/>
      <c r="C136" s="185" t="s">
        <v>258</v>
      </c>
      <c r="D136" s="163"/>
      <c r="E136" s="167">
        <v>3.84</v>
      </c>
      <c r="F136" s="169"/>
      <c r="G136" s="169"/>
      <c r="H136" s="169"/>
      <c r="I136" s="169"/>
      <c r="J136" s="169"/>
      <c r="K136" s="169"/>
      <c r="L136" s="169"/>
      <c r="M136" s="169"/>
      <c r="N136" s="161"/>
      <c r="O136" s="161"/>
      <c r="P136" s="161"/>
      <c r="Q136" s="161"/>
      <c r="R136" s="161"/>
      <c r="S136" s="161"/>
      <c r="T136" s="162"/>
      <c r="U136" s="16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 t="s">
        <v>115</v>
      </c>
      <c r="AF136" s="151">
        <v>0</v>
      </c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</row>
    <row r="137" spans="1:60" x14ac:dyDescent="0.2">
      <c r="A137" s="153" t="s">
        <v>108</v>
      </c>
      <c r="B137" s="160" t="s">
        <v>59</v>
      </c>
      <c r="C137" s="186" t="s">
        <v>60</v>
      </c>
      <c r="D137" s="164"/>
      <c r="E137" s="168"/>
      <c r="F137" s="170"/>
      <c r="G137" s="170">
        <f>SUMIF(AE138:AE162,"&lt;&gt;NOR",G138:G162)</f>
        <v>0</v>
      </c>
      <c r="H137" s="170"/>
      <c r="I137" s="170">
        <f>SUM(I138:I162)</f>
        <v>77491.399999999994</v>
      </c>
      <c r="J137" s="170"/>
      <c r="K137" s="170">
        <f>SUM(K138:K162)</f>
        <v>216053.5</v>
      </c>
      <c r="L137" s="170"/>
      <c r="M137" s="170">
        <f>SUM(M138:M162)</f>
        <v>0</v>
      </c>
      <c r="N137" s="164"/>
      <c r="O137" s="164">
        <f>SUM(O138:O162)</f>
        <v>1.3532000000000002</v>
      </c>
      <c r="P137" s="164"/>
      <c r="Q137" s="164">
        <f>SUM(Q138:Q162)</f>
        <v>0</v>
      </c>
      <c r="R137" s="164"/>
      <c r="S137" s="164"/>
      <c r="T137" s="165"/>
      <c r="U137" s="164">
        <f>SUM(U138:U162)</f>
        <v>58.76</v>
      </c>
      <c r="AE137" t="s">
        <v>109</v>
      </c>
    </row>
    <row r="138" spans="1:60" outlineLevel="1" x14ac:dyDescent="0.2">
      <c r="A138" s="152">
        <v>41</v>
      </c>
      <c r="B138" s="159" t="s">
        <v>261</v>
      </c>
      <c r="C138" s="184" t="s">
        <v>262</v>
      </c>
      <c r="D138" s="161" t="s">
        <v>175</v>
      </c>
      <c r="E138" s="166">
        <v>36</v>
      </c>
      <c r="F138" s="169"/>
      <c r="G138" s="169"/>
      <c r="H138" s="169">
        <v>0</v>
      </c>
      <c r="I138" s="169">
        <f>ROUND(E138*H138,2)</f>
        <v>0</v>
      </c>
      <c r="J138" s="169">
        <v>360</v>
      </c>
      <c r="K138" s="169">
        <f>ROUND(E138*J138,2)</f>
        <v>12960</v>
      </c>
      <c r="L138" s="169">
        <v>21</v>
      </c>
      <c r="M138" s="169">
        <f>G138*(1+L138/100)</f>
        <v>0</v>
      </c>
      <c r="N138" s="161">
        <v>7.0000000000000001E-3</v>
      </c>
      <c r="O138" s="161">
        <f>ROUND(E138*N138,5)</f>
        <v>0.252</v>
      </c>
      <c r="P138" s="161">
        <v>0</v>
      </c>
      <c r="Q138" s="161">
        <f>ROUND(E138*P138,5)</f>
        <v>0</v>
      </c>
      <c r="R138" s="161"/>
      <c r="S138" s="161"/>
      <c r="T138" s="162">
        <v>0</v>
      </c>
      <c r="U138" s="161">
        <f>ROUND(E138*T138,2)</f>
        <v>0</v>
      </c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 t="s">
        <v>113</v>
      </c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</row>
    <row r="139" spans="1:60" outlineLevel="1" x14ac:dyDescent="0.2">
      <c r="A139" s="152"/>
      <c r="B139" s="159"/>
      <c r="C139" s="185" t="s">
        <v>263</v>
      </c>
      <c r="D139" s="163"/>
      <c r="E139" s="167">
        <v>36</v>
      </c>
      <c r="F139" s="169"/>
      <c r="G139" s="169"/>
      <c r="H139" s="169"/>
      <c r="I139" s="169"/>
      <c r="J139" s="169"/>
      <c r="K139" s="169"/>
      <c r="L139" s="169"/>
      <c r="M139" s="169"/>
      <c r="N139" s="161"/>
      <c r="O139" s="161"/>
      <c r="P139" s="161"/>
      <c r="Q139" s="161"/>
      <c r="R139" s="161"/>
      <c r="S139" s="161"/>
      <c r="T139" s="162"/>
      <c r="U139" s="16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 t="s">
        <v>115</v>
      </c>
      <c r="AF139" s="151">
        <v>0</v>
      </c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</row>
    <row r="140" spans="1:60" outlineLevel="1" x14ac:dyDescent="0.2">
      <c r="A140" s="152">
        <v>42</v>
      </c>
      <c r="B140" s="159" t="s">
        <v>264</v>
      </c>
      <c r="C140" s="184" t="s">
        <v>265</v>
      </c>
      <c r="D140" s="161" t="s">
        <v>175</v>
      </c>
      <c r="E140" s="166">
        <v>35</v>
      </c>
      <c r="F140" s="169"/>
      <c r="G140" s="169"/>
      <c r="H140" s="169">
        <v>0</v>
      </c>
      <c r="I140" s="169">
        <f>ROUND(E140*H140,2)</f>
        <v>0</v>
      </c>
      <c r="J140" s="169">
        <v>187.5</v>
      </c>
      <c r="K140" s="169">
        <f>ROUND(E140*J140,2)</f>
        <v>6562.5</v>
      </c>
      <c r="L140" s="169">
        <v>21</v>
      </c>
      <c r="M140" s="169">
        <f>G140*(1+L140/100)</f>
        <v>0</v>
      </c>
      <c r="N140" s="161">
        <v>4.6800000000000001E-3</v>
      </c>
      <c r="O140" s="161">
        <f>ROUND(E140*N140,5)</f>
        <v>0.1638</v>
      </c>
      <c r="P140" s="161">
        <v>0</v>
      </c>
      <c r="Q140" s="161">
        <f>ROUND(E140*P140,5)</f>
        <v>0</v>
      </c>
      <c r="R140" s="161"/>
      <c r="S140" s="161"/>
      <c r="T140" s="162">
        <v>0.44</v>
      </c>
      <c r="U140" s="161">
        <f>ROUND(E140*T140,2)</f>
        <v>15.4</v>
      </c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 t="s">
        <v>113</v>
      </c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</row>
    <row r="141" spans="1:60" outlineLevel="1" x14ac:dyDescent="0.2">
      <c r="A141" s="152"/>
      <c r="B141" s="159"/>
      <c r="C141" s="185" t="s">
        <v>266</v>
      </c>
      <c r="D141" s="163"/>
      <c r="E141" s="167">
        <v>35</v>
      </c>
      <c r="F141" s="169"/>
      <c r="G141" s="169"/>
      <c r="H141" s="169"/>
      <c r="I141" s="169"/>
      <c r="J141" s="169"/>
      <c r="K141" s="169"/>
      <c r="L141" s="169"/>
      <c r="M141" s="169"/>
      <c r="N141" s="161"/>
      <c r="O141" s="161"/>
      <c r="P141" s="161"/>
      <c r="Q141" s="161"/>
      <c r="R141" s="161"/>
      <c r="S141" s="161"/>
      <c r="T141" s="162"/>
      <c r="U141" s="16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 t="s">
        <v>115</v>
      </c>
      <c r="AF141" s="151">
        <v>0</v>
      </c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</row>
    <row r="142" spans="1:60" ht="22.5" outlineLevel="1" x14ac:dyDescent="0.2">
      <c r="A142" s="152">
        <v>43</v>
      </c>
      <c r="B142" s="159" t="s">
        <v>267</v>
      </c>
      <c r="C142" s="184" t="s">
        <v>268</v>
      </c>
      <c r="D142" s="161" t="s">
        <v>175</v>
      </c>
      <c r="E142" s="166">
        <v>8</v>
      </c>
      <c r="F142" s="169"/>
      <c r="G142" s="169"/>
      <c r="H142" s="169">
        <v>0</v>
      </c>
      <c r="I142" s="169">
        <f>ROUND(E142*H142,2)</f>
        <v>0</v>
      </c>
      <c r="J142" s="169">
        <v>4120</v>
      </c>
      <c r="K142" s="169">
        <f>ROUND(E142*J142,2)</f>
        <v>32960</v>
      </c>
      <c r="L142" s="169">
        <v>21</v>
      </c>
      <c r="M142" s="169">
        <f>G142*(1+L142/100)</f>
        <v>0</v>
      </c>
      <c r="N142" s="161">
        <v>5.4000000000000003E-3</v>
      </c>
      <c r="O142" s="161">
        <f>ROUND(E142*N142,5)</f>
        <v>4.3200000000000002E-2</v>
      </c>
      <c r="P142" s="161">
        <v>0</v>
      </c>
      <c r="Q142" s="161">
        <f>ROUND(E142*P142,5)</f>
        <v>0</v>
      </c>
      <c r="R142" s="161"/>
      <c r="S142" s="161"/>
      <c r="T142" s="162">
        <v>0</v>
      </c>
      <c r="U142" s="161">
        <f>ROUND(E142*T142,2)</f>
        <v>0</v>
      </c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 t="s">
        <v>113</v>
      </c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</row>
    <row r="143" spans="1:60" outlineLevel="1" x14ac:dyDescent="0.2">
      <c r="A143" s="152"/>
      <c r="B143" s="159"/>
      <c r="C143" s="242" t="s">
        <v>269</v>
      </c>
      <c r="D143" s="243"/>
      <c r="E143" s="244"/>
      <c r="F143" s="245"/>
      <c r="G143" s="246"/>
      <c r="H143" s="169"/>
      <c r="I143" s="169"/>
      <c r="J143" s="169"/>
      <c r="K143" s="169"/>
      <c r="L143" s="169"/>
      <c r="M143" s="169"/>
      <c r="N143" s="161"/>
      <c r="O143" s="161"/>
      <c r="P143" s="161"/>
      <c r="Q143" s="161"/>
      <c r="R143" s="161"/>
      <c r="S143" s="161"/>
      <c r="T143" s="162"/>
      <c r="U143" s="16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 t="s">
        <v>172</v>
      </c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4" t="str">
        <f>C143</f>
        <v>Včetně horního zaslepení, uchycení pro lanka a mantinely.</v>
      </c>
      <c r="BB143" s="151"/>
      <c r="BC143" s="151"/>
      <c r="BD143" s="151"/>
      <c r="BE143" s="151"/>
      <c r="BF143" s="151"/>
      <c r="BG143" s="151"/>
      <c r="BH143" s="151"/>
    </row>
    <row r="144" spans="1:60" outlineLevel="1" x14ac:dyDescent="0.2">
      <c r="A144" s="152"/>
      <c r="B144" s="159"/>
      <c r="C144" s="185" t="s">
        <v>65</v>
      </c>
      <c r="D144" s="163"/>
      <c r="E144" s="167">
        <v>8</v>
      </c>
      <c r="F144" s="169"/>
      <c r="G144" s="169"/>
      <c r="H144" s="169"/>
      <c r="I144" s="169"/>
      <c r="J144" s="169"/>
      <c r="K144" s="169"/>
      <c r="L144" s="169"/>
      <c r="M144" s="169"/>
      <c r="N144" s="161"/>
      <c r="O144" s="161"/>
      <c r="P144" s="161"/>
      <c r="Q144" s="161"/>
      <c r="R144" s="161"/>
      <c r="S144" s="161"/>
      <c r="T144" s="162"/>
      <c r="U144" s="16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 t="s">
        <v>115</v>
      </c>
      <c r="AF144" s="151">
        <v>0</v>
      </c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</row>
    <row r="145" spans="1:60" ht="22.5" outlineLevel="1" x14ac:dyDescent="0.2">
      <c r="A145" s="152">
        <v>44</v>
      </c>
      <c r="B145" s="159" t="s">
        <v>270</v>
      </c>
      <c r="C145" s="184" t="s">
        <v>271</v>
      </c>
      <c r="D145" s="161" t="s">
        <v>175</v>
      </c>
      <c r="E145" s="166">
        <v>28</v>
      </c>
      <c r="F145" s="169"/>
      <c r="G145" s="169"/>
      <c r="H145" s="169">
        <v>0</v>
      </c>
      <c r="I145" s="169">
        <f>ROUND(E145*H145,2)</f>
        <v>0</v>
      </c>
      <c r="J145" s="169">
        <v>2592</v>
      </c>
      <c r="K145" s="169">
        <f>ROUND(E145*J145,2)</f>
        <v>72576</v>
      </c>
      <c r="L145" s="169">
        <v>21</v>
      </c>
      <c r="M145" s="169">
        <f>G145*(1+L145/100)</f>
        <v>0</v>
      </c>
      <c r="N145" s="161">
        <v>5.4000000000000003E-3</v>
      </c>
      <c r="O145" s="161">
        <f>ROUND(E145*N145,5)</f>
        <v>0.1512</v>
      </c>
      <c r="P145" s="161">
        <v>0</v>
      </c>
      <c r="Q145" s="161">
        <f>ROUND(E145*P145,5)</f>
        <v>0</v>
      </c>
      <c r="R145" s="161"/>
      <c r="S145" s="161"/>
      <c r="T145" s="162">
        <v>0</v>
      </c>
      <c r="U145" s="161">
        <f>ROUND(E145*T145,2)</f>
        <v>0</v>
      </c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 t="s">
        <v>113</v>
      </c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1"/>
    </row>
    <row r="146" spans="1:60" outlineLevel="1" x14ac:dyDescent="0.2">
      <c r="A146" s="152"/>
      <c r="B146" s="159"/>
      <c r="C146" s="242" t="s">
        <v>269</v>
      </c>
      <c r="D146" s="243"/>
      <c r="E146" s="244"/>
      <c r="F146" s="245"/>
      <c r="G146" s="246"/>
      <c r="H146" s="169"/>
      <c r="I146" s="169"/>
      <c r="J146" s="169"/>
      <c r="K146" s="169"/>
      <c r="L146" s="169"/>
      <c r="M146" s="169"/>
      <c r="N146" s="161"/>
      <c r="O146" s="161"/>
      <c r="P146" s="161"/>
      <c r="Q146" s="161"/>
      <c r="R146" s="161"/>
      <c r="S146" s="161"/>
      <c r="T146" s="162"/>
      <c r="U146" s="16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 t="s">
        <v>172</v>
      </c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4" t="str">
        <f>C146</f>
        <v>Včetně horního zaslepení, uchycení pro lanka a mantinely.</v>
      </c>
      <c r="BB146" s="151"/>
      <c r="BC146" s="151"/>
      <c r="BD146" s="151"/>
      <c r="BE146" s="151"/>
      <c r="BF146" s="151"/>
      <c r="BG146" s="151"/>
      <c r="BH146" s="151"/>
    </row>
    <row r="147" spans="1:60" outlineLevel="1" x14ac:dyDescent="0.2">
      <c r="A147" s="152"/>
      <c r="B147" s="159"/>
      <c r="C147" s="185" t="s">
        <v>272</v>
      </c>
      <c r="D147" s="163"/>
      <c r="E147" s="167">
        <v>28</v>
      </c>
      <c r="F147" s="169"/>
      <c r="G147" s="169"/>
      <c r="H147" s="169"/>
      <c r="I147" s="169"/>
      <c r="J147" s="169"/>
      <c r="K147" s="169"/>
      <c r="L147" s="169"/>
      <c r="M147" s="169"/>
      <c r="N147" s="161"/>
      <c r="O147" s="161"/>
      <c r="P147" s="161"/>
      <c r="Q147" s="161"/>
      <c r="R147" s="161"/>
      <c r="S147" s="161"/>
      <c r="T147" s="162"/>
      <c r="U147" s="16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 t="s">
        <v>115</v>
      </c>
      <c r="AF147" s="151">
        <v>0</v>
      </c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</row>
    <row r="148" spans="1:60" ht="22.5" outlineLevel="1" x14ac:dyDescent="0.2">
      <c r="A148" s="152">
        <v>45</v>
      </c>
      <c r="B148" s="159" t="s">
        <v>273</v>
      </c>
      <c r="C148" s="184" t="s">
        <v>274</v>
      </c>
      <c r="D148" s="161" t="s">
        <v>175</v>
      </c>
      <c r="E148" s="166">
        <v>35</v>
      </c>
      <c r="F148" s="169"/>
      <c r="G148" s="169"/>
      <c r="H148" s="169">
        <v>0</v>
      </c>
      <c r="I148" s="169">
        <f>ROUND(E148*H148,2)</f>
        <v>0</v>
      </c>
      <c r="J148" s="169">
        <v>756</v>
      </c>
      <c r="K148" s="169">
        <f>ROUND(E148*J148,2)</f>
        <v>26460</v>
      </c>
      <c r="L148" s="169">
        <v>21</v>
      </c>
      <c r="M148" s="169">
        <f>G148*(1+L148/100)</f>
        <v>0</v>
      </c>
      <c r="N148" s="161">
        <v>5.4000000000000003E-3</v>
      </c>
      <c r="O148" s="161">
        <f>ROUND(E148*N148,5)</f>
        <v>0.189</v>
      </c>
      <c r="P148" s="161">
        <v>0</v>
      </c>
      <c r="Q148" s="161">
        <f>ROUND(E148*P148,5)</f>
        <v>0</v>
      </c>
      <c r="R148" s="161"/>
      <c r="S148" s="161"/>
      <c r="T148" s="162">
        <v>0</v>
      </c>
      <c r="U148" s="161">
        <f>ROUND(E148*T148,2)</f>
        <v>0</v>
      </c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 t="s">
        <v>113</v>
      </c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151"/>
      <c r="AZ148" s="151"/>
      <c r="BA148" s="151"/>
      <c r="BB148" s="151"/>
      <c r="BC148" s="151"/>
      <c r="BD148" s="151"/>
      <c r="BE148" s="151"/>
      <c r="BF148" s="151"/>
      <c r="BG148" s="151"/>
      <c r="BH148" s="151"/>
    </row>
    <row r="149" spans="1:60" outlineLevel="1" x14ac:dyDescent="0.2">
      <c r="A149" s="152"/>
      <c r="B149" s="159"/>
      <c r="C149" s="242" t="s">
        <v>269</v>
      </c>
      <c r="D149" s="243"/>
      <c r="E149" s="244"/>
      <c r="F149" s="245"/>
      <c r="G149" s="246"/>
      <c r="H149" s="169"/>
      <c r="I149" s="169"/>
      <c r="J149" s="169"/>
      <c r="K149" s="169"/>
      <c r="L149" s="169"/>
      <c r="M149" s="169"/>
      <c r="N149" s="161"/>
      <c r="O149" s="161"/>
      <c r="P149" s="161"/>
      <c r="Q149" s="161"/>
      <c r="R149" s="161"/>
      <c r="S149" s="161"/>
      <c r="T149" s="162"/>
      <c r="U149" s="16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 t="s">
        <v>172</v>
      </c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4" t="str">
        <f>C149</f>
        <v>Včetně horního zaslepení, uchycení pro lanka a mantinely.</v>
      </c>
      <c r="BB149" s="151"/>
      <c r="BC149" s="151"/>
      <c r="BD149" s="151"/>
      <c r="BE149" s="151"/>
      <c r="BF149" s="151"/>
      <c r="BG149" s="151"/>
      <c r="BH149" s="151"/>
    </row>
    <row r="150" spans="1:60" outlineLevel="1" x14ac:dyDescent="0.2">
      <c r="A150" s="152"/>
      <c r="B150" s="159"/>
      <c r="C150" s="185" t="s">
        <v>266</v>
      </c>
      <c r="D150" s="163"/>
      <c r="E150" s="167">
        <v>35</v>
      </c>
      <c r="F150" s="169"/>
      <c r="G150" s="169"/>
      <c r="H150" s="169"/>
      <c r="I150" s="169"/>
      <c r="J150" s="169"/>
      <c r="K150" s="169"/>
      <c r="L150" s="169"/>
      <c r="M150" s="169"/>
      <c r="N150" s="161"/>
      <c r="O150" s="161"/>
      <c r="P150" s="161"/>
      <c r="Q150" s="161"/>
      <c r="R150" s="161"/>
      <c r="S150" s="161"/>
      <c r="T150" s="162"/>
      <c r="U150" s="16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 t="s">
        <v>115</v>
      </c>
      <c r="AF150" s="151">
        <v>0</v>
      </c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</row>
    <row r="151" spans="1:60" outlineLevel="1" x14ac:dyDescent="0.2">
      <c r="A151" s="152">
        <v>46</v>
      </c>
      <c r="B151" s="159" t="s">
        <v>275</v>
      </c>
      <c r="C151" s="184" t="s">
        <v>276</v>
      </c>
      <c r="D151" s="161" t="s">
        <v>218</v>
      </c>
      <c r="E151" s="166">
        <v>400</v>
      </c>
      <c r="F151" s="169"/>
      <c r="G151" s="169"/>
      <c r="H151" s="169">
        <v>0</v>
      </c>
      <c r="I151" s="169">
        <f>ROUND(E151*H151,2)</f>
        <v>0</v>
      </c>
      <c r="J151" s="169">
        <v>53</v>
      </c>
      <c r="K151" s="169">
        <f>ROUND(E151*J151,2)</f>
        <v>21200</v>
      </c>
      <c r="L151" s="169">
        <v>21</v>
      </c>
      <c r="M151" s="169">
        <f>G151*(1+L151/100)</f>
        <v>0</v>
      </c>
      <c r="N151" s="161">
        <v>5.0000000000000002E-5</v>
      </c>
      <c r="O151" s="161">
        <f>ROUND(E151*N151,5)</f>
        <v>0.02</v>
      </c>
      <c r="P151" s="161">
        <v>0</v>
      </c>
      <c r="Q151" s="161">
        <f>ROUND(E151*P151,5)</f>
        <v>0</v>
      </c>
      <c r="R151" s="161"/>
      <c r="S151" s="161"/>
      <c r="T151" s="162">
        <v>0.1</v>
      </c>
      <c r="U151" s="161">
        <f>ROUND(E151*T151,2)</f>
        <v>40</v>
      </c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 t="s">
        <v>113</v>
      </c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</row>
    <row r="152" spans="1:60" outlineLevel="1" x14ac:dyDescent="0.2">
      <c r="A152" s="152"/>
      <c r="B152" s="159"/>
      <c r="C152" s="185" t="s">
        <v>277</v>
      </c>
      <c r="D152" s="163"/>
      <c r="E152" s="167">
        <v>400</v>
      </c>
      <c r="F152" s="169"/>
      <c r="G152" s="169"/>
      <c r="H152" s="169"/>
      <c r="I152" s="169"/>
      <c r="J152" s="169"/>
      <c r="K152" s="169"/>
      <c r="L152" s="169"/>
      <c r="M152" s="169"/>
      <c r="N152" s="161"/>
      <c r="O152" s="161"/>
      <c r="P152" s="161"/>
      <c r="Q152" s="161"/>
      <c r="R152" s="161"/>
      <c r="S152" s="161"/>
      <c r="T152" s="162"/>
      <c r="U152" s="16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 t="s">
        <v>115</v>
      </c>
      <c r="AF152" s="151">
        <v>0</v>
      </c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151"/>
      <c r="BF152" s="151"/>
      <c r="BG152" s="151"/>
      <c r="BH152" s="151"/>
    </row>
    <row r="153" spans="1:60" outlineLevel="1" x14ac:dyDescent="0.2">
      <c r="A153" s="152">
        <v>47</v>
      </c>
      <c r="B153" s="159" t="s">
        <v>278</v>
      </c>
      <c r="C153" s="184" t="s">
        <v>279</v>
      </c>
      <c r="D153" s="161" t="s">
        <v>280</v>
      </c>
      <c r="E153" s="166">
        <v>100</v>
      </c>
      <c r="F153" s="169"/>
      <c r="G153" s="169"/>
      <c r="H153" s="169">
        <v>0</v>
      </c>
      <c r="I153" s="169">
        <f>ROUND(E153*H153,2)</f>
        <v>0</v>
      </c>
      <c r="J153" s="169">
        <v>418</v>
      </c>
      <c r="K153" s="169">
        <f>ROUND(E153*J153,2)</f>
        <v>41800</v>
      </c>
      <c r="L153" s="169">
        <v>21</v>
      </c>
      <c r="M153" s="169">
        <f>G153*(1+L153/100)</f>
        <v>0</v>
      </c>
      <c r="N153" s="161">
        <v>3.9899999999999996E-3</v>
      </c>
      <c r="O153" s="161">
        <f>ROUND(E153*N153,5)</f>
        <v>0.39900000000000002</v>
      </c>
      <c r="P153" s="161">
        <v>0</v>
      </c>
      <c r="Q153" s="161">
        <f>ROUND(E153*P153,5)</f>
        <v>0</v>
      </c>
      <c r="R153" s="161"/>
      <c r="S153" s="161"/>
      <c r="T153" s="162">
        <v>0</v>
      </c>
      <c r="U153" s="161">
        <f>ROUND(E153*T153,2)</f>
        <v>0</v>
      </c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 t="s">
        <v>113</v>
      </c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151"/>
      <c r="AZ153" s="151"/>
      <c r="BA153" s="151"/>
      <c r="BB153" s="151"/>
      <c r="BC153" s="151"/>
      <c r="BD153" s="151"/>
      <c r="BE153" s="151"/>
      <c r="BF153" s="151"/>
      <c r="BG153" s="151"/>
      <c r="BH153" s="151"/>
    </row>
    <row r="154" spans="1:60" outlineLevel="1" x14ac:dyDescent="0.2">
      <c r="A154" s="152"/>
      <c r="B154" s="159"/>
      <c r="C154" s="185" t="s">
        <v>281</v>
      </c>
      <c r="D154" s="163"/>
      <c r="E154" s="167">
        <v>100</v>
      </c>
      <c r="F154" s="169"/>
      <c r="G154" s="169"/>
      <c r="H154" s="169"/>
      <c r="I154" s="169"/>
      <c r="J154" s="169"/>
      <c r="K154" s="169"/>
      <c r="L154" s="169"/>
      <c r="M154" s="169"/>
      <c r="N154" s="161"/>
      <c r="O154" s="161"/>
      <c r="P154" s="161"/>
      <c r="Q154" s="161"/>
      <c r="R154" s="161"/>
      <c r="S154" s="161"/>
      <c r="T154" s="162"/>
      <c r="U154" s="16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 t="s">
        <v>115</v>
      </c>
      <c r="AF154" s="151">
        <v>0</v>
      </c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</row>
    <row r="155" spans="1:60" outlineLevel="1" x14ac:dyDescent="0.2">
      <c r="A155" s="152">
        <v>48</v>
      </c>
      <c r="B155" s="159" t="s">
        <v>282</v>
      </c>
      <c r="C155" s="184" t="s">
        <v>283</v>
      </c>
      <c r="D155" s="161" t="s">
        <v>150</v>
      </c>
      <c r="E155" s="166">
        <v>346.48</v>
      </c>
      <c r="F155" s="169"/>
      <c r="G155" s="169"/>
      <c r="H155" s="169">
        <v>180</v>
      </c>
      <c r="I155" s="169">
        <f>ROUND(E155*H155,2)</f>
        <v>62366.400000000001</v>
      </c>
      <c r="J155" s="169">
        <v>0</v>
      </c>
      <c r="K155" s="169">
        <f>ROUND(E155*J155,2)</f>
        <v>0</v>
      </c>
      <c r="L155" s="169">
        <v>21</v>
      </c>
      <c r="M155" s="169">
        <f>G155*(1+L155/100)</f>
        <v>0</v>
      </c>
      <c r="N155" s="161">
        <v>0</v>
      </c>
      <c r="O155" s="161">
        <f>ROUND(E155*N155,5)</f>
        <v>0</v>
      </c>
      <c r="P155" s="161">
        <v>0</v>
      </c>
      <c r="Q155" s="161">
        <f>ROUND(E155*P155,5)</f>
        <v>0</v>
      </c>
      <c r="R155" s="161"/>
      <c r="S155" s="161"/>
      <c r="T155" s="162">
        <v>0</v>
      </c>
      <c r="U155" s="161">
        <f>ROUND(E155*T155,2)</f>
        <v>0</v>
      </c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 t="s">
        <v>219</v>
      </c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1"/>
      <c r="AV155" s="151"/>
      <c r="AW155" s="151"/>
      <c r="AX155" s="151"/>
      <c r="AY155" s="151"/>
      <c r="AZ155" s="151"/>
      <c r="BA155" s="151"/>
      <c r="BB155" s="151"/>
      <c r="BC155" s="151"/>
      <c r="BD155" s="151"/>
      <c r="BE155" s="151"/>
      <c r="BF155" s="151"/>
      <c r="BG155" s="151"/>
      <c r="BH155" s="151"/>
    </row>
    <row r="156" spans="1:60" outlineLevel="1" x14ac:dyDescent="0.2">
      <c r="A156" s="152"/>
      <c r="B156" s="159"/>
      <c r="C156" s="242" t="s">
        <v>284</v>
      </c>
      <c r="D156" s="243"/>
      <c r="E156" s="244"/>
      <c r="F156" s="245"/>
      <c r="G156" s="246"/>
      <c r="H156" s="169"/>
      <c r="I156" s="169"/>
      <c r="J156" s="169"/>
      <c r="K156" s="169"/>
      <c r="L156" s="169"/>
      <c r="M156" s="169"/>
      <c r="N156" s="161"/>
      <c r="O156" s="161"/>
      <c r="P156" s="161"/>
      <c r="Q156" s="161"/>
      <c r="R156" s="161"/>
      <c r="S156" s="161"/>
      <c r="T156" s="162"/>
      <c r="U156" s="16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 t="s">
        <v>172</v>
      </c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151"/>
      <c r="AV156" s="151"/>
      <c r="AW156" s="151"/>
      <c r="AX156" s="151"/>
      <c r="AY156" s="151"/>
      <c r="AZ156" s="151"/>
      <c r="BA156" s="154" t="str">
        <f>C156</f>
        <v>Včetně ocelového lanka, napínáků a karabinek.</v>
      </c>
      <c r="BB156" s="151"/>
      <c r="BC156" s="151"/>
      <c r="BD156" s="151"/>
      <c r="BE156" s="151"/>
      <c r="BF156" s="151"/>
      <c r="BG156" s="151"/>
      <c r="BH156" s="151"/>
    </row>
    <row r="157" spans="1:60" outlineLevel="1" x14ac:dyDescent="0.2">
      <c r="A157" s="152"/>
      <c r="B157" s="159"/>
      <c r="C157" s="185" t="s">
        <v>285</v>
      </c>
      <c r="D157" s="163"/>
      <c r="E157" s="167">
        <v>227.2</v>
      </c>
      <c r="F157" s="169"/>
      <c r="G157" s="169"/>
      <c r="H157" s="169"/>
      <c r="I157" s="169"/>
      <c r="J157" s="169"/>
      <c r="K157" s="169"/>
      <c r="L157" s="169"/>
      <c r="M157" s="169"/>
      <c r="N157" s="161"/>
      <c r="O157" s="161"/>
      <c r="P157" s="161"/>
      <c r="Q157" s="161"/>
      <c r="R157" s="161"/>
      <c r="S157" s="161"/>
      <c r="T157" s="162"/>
      <c r="U157" s="16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 t="s">
        <v>115</v>
      </c>
      <c r="AF157" s="151">
        <v>0</v>
      </c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151"/>
      <c r="AV157" s="151"/>
      <c r="AW157" s="151"/>
      <c r="AX157" s="151"/>
      <c r="AY157" s="151"/>
      <c r="AZ157" s="151"/>
      <c r="BA157" s="151"/>
      <c r="BB157" s="151"/>
      <c r="BC157" s="151"/>
      <c r="BD157" s="151"/>
      <c r="BE157" s="151"/>
      <c r="BF157" s="151"/>
      <c r="BG157" s="151"/>
      <c r="BH157" s="151"/>
    </row>
    <row r="158" spans="1:60" outlineLevel="1" x14ac:dyDescent="0.2">
      <c r="A158" s="152"/>
      <c r="B158" s="159"/>
      <c r="C158" s="185" t="s">
        <v>286</v>
      </c>
      <c r="D158" s="163"/>
      <c r="E158" s="167">
        <v>119.28</v>
      </c>
      <c r="F158" s="169"/>
      <c r="G158" s="169"/>
      <c r="H158" s="169"/>
      <c r="I158" s="169"/>
      <c r="J158" s="169"/>
      <c r="K158" s="169"/>
      <c r="L158" s="169"/>
      <c r="M158" s="169"/>
      <c r="N158" s="161"/>
      <c r="O158" s="161"/>
      <c r="P158" s="161"/>
      <c r="Q158" s="161"/>
      <c r="R158" s="161"/>
      <c r="S158" s="161"/>
      <c r="T158" s="162"/>
      <c r="U158" s="16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 t="s">
        <v>115</v>
      </c>
      <c r="AF158" s="151">
        <v>0</v>
      </c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151"/>
      <c r="AV158" s="151"/>
      <c r="AW158" s="151"/>
      <c r="AX158" s="151"/>
      <c r="AY158" s="151"/>
      <c r="AZ158" s="151"/>
      <c r="BA158" s="151"/>
      <c r="BB158" s="151"/>
      <c r="BC158" s="151"/>
      <c r="BD158" s="151"/>
      <c r="BE158" s="151"/>
      <c r="BF158" s="151"/>
      <c r="BG158" s="151"/>
      <c r="BH158" s="151"/>
    </row>
    <row r="159" spans="1:60" outlineLevel="1" x14ac:dyDescent="0.2">
      <c r="A159" s="152">
        <v>49</v>
      </c>
      <c r="B159" s="159" t="s">
        <v>287</v>
      </c>
      <c r="C159" s="184" t="s">
        <v>288</v>
      </c>
      <c r="D159" s="161" t="s">
        <v>175</v>
      </c>
      <c r="E159" s="166">
        <v>1</v>
      </c>
      <c r="F159" s="169"/>
      <c r="G159" s="169"/>
      <c r="H159" s="169">
        <v>0</v>
      </c>
      <c r="I159" s="169">
        <f>ROUND(E159*H159,2)</f>
        <v>0</v>
      </c>
      <c r="J159" s="169">
        <v>1535</v>
      </c>
      <c r="K159" s="169">
        <f>ROUND(E159*J159,2)</f>
        <v>1535</v>
      </c>
      <c r="L159" s="169">
        <v>21</v>
      </c>
      <c r="M159" s="169">
        <f>G159*(1+L159/100)</f>
        <v>0</v>
      </c>
      <c r="N159" s="161">
        <v>0</v>
      </c>
      <c r="O159" s="161">
        <f>ROUND(E159*N159,5)</f>
        <v>0</v>
      </c>
      <c r="P159" s="161">
        <v>0</v>
      </c>
      <c r="Q159" s="161">
        <f>ROUND(E159*P159,5)</f>
        <v>0</v>
      </c>
      <c r="R159" s="161"/>
      <c r="S159" s="161"/>
      <c r="T159" s="162">
        <v>3.36</v>
      </c>
      <c r="U159" s="161">
        <f>ROUND(E159*T159,2)</f>
        <v>3.36</v>
      </c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 t="s">
        <v>113</v>
      </c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</row>
    <row r="160" spans="1:60" outlineLevel="1" x14ac:dyDescent="0.2">
      <c r="A160" s="152"/>
      <c r="B160" s="159"/>
      <c r="C160" s="185" t="s">
        <v>51</v>
      </c>
      <c r="D160" s="163"/>
      <c r="E160" s="167">
        <v>1</v>
      </c>
      <c r="F160" s="169"/>
      <c r="G160" s="169"/>
      <c r="H160" s="169"/>
      <c r="I160" s="169"/>
      <c r="J160" s="169"/>
      <c r="K160" s="169"/>
      <c r="L160" s="169"/>
      <c r="M160" s="169"/>
      <c r="N160" s="161"/>
      <c r="O160" s="161"/>
      <c r="P160" s="161"/>
      <c r="Q160" s="161"/>
      <c r="R160" s="161"/>
      <c r="S160" s="161"/>
      <c r="T160" s="162"/>
      <c r="U160" s="16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 t="s">
        <v>115</v>
      </c>
      <c r="AF160" s="151">
        <v>0</v>
      </c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  <c r="BG160" s="151"/>
      <c r="BH160" s="151"/>
    </row>
    <row r="161" spans="1:60" outlineLevel="1" x14ac:dyDescent="0.2">
      <c r="A161" s="152">
        <v>50</v>
      </c>
      <c r="B161" s="159" t="s">
        <v>289</v>
      </c>
      <c r="C161" s="184" t="s">
        <v>290</v>
      </c>
      <c r="D161" s="161" t="s">
        <v>175</v>
      </c>
      <c r="E161" s="166">
        <v>1</v>
      </c>
      <c r="F161" s="169"/>
      <c r="G161" s="169"/>
      <c r="H161" s="169">
        <v>15125</v>
      </c>
      <c r="I161" s="169">
        <f>ROUND(E161*H161,2)</f>
        <v>15125</v>
      </c>
      <c r="J161" s="169">
        <v>0</v>
      </c>
      <c r="K161" s="169">
        <f>ROUND(E161*J161,2)</f>
        <v>0</v>
      </c>
      <c r="L161" s="169">
        <v>21</v>
      </c>
      <c r="M161" s="169">
        <f>G161*(1+L161/100)</f>
        <v>0</v>
      </c>
      <c r="N161" s="161">
        <v>0.13500000000000001</v>
      </c>
      <c r="O161" s="161">
        <f>ROUND(E161*N161,5)</f>
        <v>0.13500000000000001</v>
      </c>
      <c r="P161" s="161">
        <v>0</v>
      </c>
      <c r="Q161" s="161">
        <f>ROUND(E161*P161,5)</f>
        <v>0</v>
      </c>
      <c r="R161" s="161"/>
      <c r="S161" s="161"/>
      <c r="T161" s="162">
        <v>0</v>
      </c>
      <c r="U161" s="161">
        <f>ROUND(E161*T161,2)</f>
        <v>0</v>
      </c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 t="s">
        <v>219</v>
      </c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151"/>
      <c r="AV161" s="151"/>
      <c r="AW161" s="151"/>
      <c r="AX161" s="151"/>
      <c r="AY161" s="151"/>
      <c r="AZ161" s="151"/>
      <c r="BA161" s="151"/>
      <c r="BB161" s="151"/>
      <c r="BC161" s="151"/>
      <c r="BD161" s="151"/>
      <c r="BE161" s="151"/>
      <c r="BF161" s="151"/>
      <c r="BG161" s="151"/>
      <c r="BH161" s="151"/>
    </row>
    <row r="162" spans="1:60" outlineLevel="1" x14ac:dyDescent="0.2">
      <c r="A162" s="152"/>
      <c r="B162" s="159"/>
      <c r="C162" s="185" t="s">
        <v>51</v>
      </c>
      <c r="D162" s="163"/>
      <c r="E162" s="167">
        <v>1</v>
      </c>
      <c r="F162" s="169"/>
      <c r="G162" s="169"/>
      <c r="H162" s="169"/>
      <c r="I162" s="169"/>
      <c r="J162" s="169"/>
      <c r="K162" s="169"/>
      <c r="L162" s="169"/>
      <c r="M162" s="169"/>
      <c r="N162" s="161"/>
      <c r="O162" s="161"/>
      <c r="P162" s="161"/>
      <c r="Q162" s="161"/>
      <c r="R162" s="161"/>
      <c r="S162" s="161"/>
      <c r="T162" s="162"/>
      <c r="U162" s="16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 t="s">
        <v>115</v>
      </c>
      <c r="AF162" s="151">
        <v>0</v>
      </c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151"/>
      <c r="AZ162" s="151"/>
      <c r="BA162" s="151"/>
      <c r="BB162" s="151"/>
      <c r="BC162" s="151"/>
      <c r="BD162" s="151"/>
      <c r="BE162" s="151"/>
      <c r="BF162" s="151"/>
      <c r="BG162" s="151"/>
      <c r="BH162" s="151"/>
    </row>
    <row r="163" spans="1:60" x14ac:dyDescent="0.2">
      <c r="A163" s="153" t="s">
        <v>108</v>
      </c>
      <c r="B163" s="160" t="s">
        <v>61</v>
      </c>
      <c r="C163" s="186" t="s">
        <v>62</v>
      </c>
      <c r="D163" s="164"/>
      <c r="E163" s="168"/>
      <c r="F163" s="170"/>
      <c r="G163" s="170">
        <f>SUMIF(AE164:AE179,"&lt;&gt;NOR",G164:G179)</f>
        <v>0</v>
      </c>
      <c r="H163" s="170"/>
      <c r="I163" s="170">
        <f>SUM(I164:I179)</f>
        <v>17491.75</v>
      </c>
      <c r="J163" s="170"/>
      <c r="K163" s="170">
        <f>SUM(K164:K179)</f>
        <v>251777.97</v>
      </c>
      <c r="L163" s="170"/>
      <c r="M163" s="170">
        <f>SUM(M164:M179)</f>
        <v>0</v>
      </c>
      <c r="N163" s="164"/>
      <c r="O163" s="164">
        <f>SUM(O164:O179)</f>
        <v>431.62759</v>
      </c>
      <c r="P163" s="164"/>
      <c r="Q163" s="164">
        <f>SUM(Q164:Q179)</f>
        <v>0</v>
      </c>
      <c r="R163" s="164"/>
      <c r="S163" s="164"/>
      <c r="T163" s="165"/>
      <c r="U163" s="164">
        <f>SUM(U164:U179)</f>
        <v>143.4</v>
      </c>
      <c r="AE163" t="s">
        <v>109</v>
      </c>
    </row>
    <row r="164" spans="1:60" ht="22.5" outlineLevel="1" x14ac:dyDescent="0.2">
      <c r="A164" s="152">
        <v>51</v>
      </c>
      <c r="B164" s="159" t="s">
        <v>291</v>
      </c>
      <c r="C164" s="184" t="s">
        <v>292</v>
      </c>
      <c r="D164" s="161" t="s">
        <v>150</v>
      </c>
      <c r="E164" s="166">
        <v>573.5</v>
      </c>
      <c r="F164" s="169"/>
      <c r="G164" s="169"/>
      <c r="H164" s="169">
        <v>0</v>
      </c>
      <c r="I164" s="169">
        <f>ROUND(E164*H164,2)</f>
        <v>0</v>
      </c>
      <c r="J164" s="169">
        <v>39</v>
      </c>
      <c r="K164" s="169">
        <f>ROUND(E164*J164,2)</f>
        <v>22366.5</v>
      </c>
      <c r="L164" s="169">
        <v>21</v>
      </c>
      <c r="M164" s="169">
        <f>G164*(1+L164/100)</f>
        <v>0</v>
      </c>
      <c r="N164" s="161">
        <v>6.7849999999999994E-2</v>
      </c>
      <c r="O164" s="161">
        <f>ROUND(E164*N164,5)</f>
        <v>38.91198</v>
      </c>
      <c r="P164" s="161">
        <v>0</v>
      </c>
      <c r="Q164" s="161">
        <f>ROUND(E164*P164,5)</f>
        <v>0</v>
      </c>
      <c r="R164" s="161"/>
      <c r="S164" s="161"/>
      <c r="T164" s="162">
        <v>0.03</v>
      </c>
      <c r="U164" s="161">
        <f>ROUND(E164*T164,2)</f>
        <v>17.21</v>
      </c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 t="s">
        <v>113</v>
      </c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  <c r="BG164" s="151"/>
      <c r="BH164" s="151"/>
    </row>
    <row r="165" spans="1:60" outlineLevel="1" x14ac:dyDescent="0.2">
      <c r="A165" s="152"/>
      <c r="B165" s="159"/>
      <c r="C165" s="185" t="s">
        <v>293</v>
      </c>
      <c r="D165" s="163"/>
      <c r="E165" s="167">
        <v>573.5</v>
      </c>
      <c r="F165" s="169"/>
      <c r="G165" s="169"/>
      <c r="H165" s="169"/>
      <c r="I165" s="169"/>
      <c r="J165" s="169"/>
      <c r="K165" s="169"/>
      <c r="L165" s="169"/>
      <c r="M165" s="169"/>
      <c r="N165" s="161"/>
      <c r="O165" s="161"/>
      <c r="P165" s="161"/>
      <c r="Q165" s="161"/>
      <c r="R165" s="161"/>
      <c r="S165" s="161"/>
      <c r="T165" s="162"/>
      <c r="U165" s="16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 t="s">
        <v>115</v>
      </c>
      <c r="AF165" s="151">
        <v>0</v>
      </c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  <c r="BG165" s="151"/>
      <c r="BH165" s="151"/>
    </row>
    <row r="166" spans="1:60" ht="22.5" outlineLevel="1" x14ac:dyDescent="0.2">
      <c r="A166" s="152">
        <v>52</v>
      </c>
      <c r="B166" s="159" t="s">
        <v>291</v>
      </c>
      <c r="C166" s="184" t="s">
        <v>294</v>
      </c>
      <c r="D166" s="161" t="s">
        <v>150</v>
      </c>
      <c r="E166" s="166">
        <v>573.5</v>
      </c>
      <c r="F166" s="169"/>
      <c r="G166" s="169"/>
      <c r="H166" s="169">
        <v>0</v>
      </c>
      <c r="I166" s="169">
        <f>ROUND(E166*H166,2)</f>
        <v>0</v>
      </c>
      <c r="J166" s="169">
        <v>40</v>
      </c>
      <c r="K166" s="169">
        <f>ROUND(E166*J166,2)</f>
        <v>22940</v>
      </c>
      <c r="L166" s="169">
        <v>21</v>
      </c>
      <c r="M166" s="169">
        <f>G166*(1+L166/100)</f>
        <v>0</v>
      </c>
      <c r="N166" s="161">
        <v>6.7849999999999994E-2</v>
      </c>
      <c r="O166" s="161">
        <f>ROUND(E166*N166,5)</f>
        <v>38.91198</v>
      </c>
      <c r="P166" s="161">
        <v>0</v>
      </c>
      <c r="Q166" s="161">
        <f>ROUND(E166*P166,5)</f>
        <v>0</v>
      </c>
      <c r="R166" s="161"/>
      <c r="S166" s="161"/>
      <c r="T166" s="162">
        <v>0.03</v>
      </c>
      <c r="U166" s="161">
        <f>ROUND(E166*T166,2)</f>
        <v>17.21</v>
      </c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 t="s">
        <v>113</v>
      </c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</row>
    <row r="167" spans="1:60" outlineLevel="1" x14ac:dyDescent="0.2">
      <c r="A167" s="152"/>
      <c r="B167" s="159"/>
      <c r="C167" s="185" t="s">
        <v>293</v>
      </c>
      <c r="D167" s="163"/>
      <c r="E167" s="167">
        <v>573.5</v>
      </c>
      <c r="F167" s="169"/>
      <c r="G167" s="169"/>
      <c r="H167" s="169"/>
      <c r="I167" s="169"/>
      <c r="J167" s="169"/>
      <c r="K167" s="169"/>
      <c r="L167" s="169"/>
      <c r="M167" s="169"/>
      <c r="N167" s="161"/>
      <c r="O167" s="161"/>
      <c r="P167" s="161"/>
      <c r="Q167" s="161"/>
      <c r="R167" s="161"/>
      <c r="S167" s="161"/>
      <c r="T167" s="162"/>
      <c r="U167" s="16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 t="s">
        <v>115</v>
      </c>
      <c r="AF167" s="151">
        <v>0</v>
      </c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  <c r="AZ167" s="151"/>
      <c r="BA167" s="151"/>
      <c r="BB167" s="151"/>
      <c r="BC167" s="151"/>
      <c r="BD167" s="151"/>
      <c r="BE167" s="151"/>
      <c r="BF167" s="151"/>
      <c r="BG167" s="151"/>
      <c r="BH167" s="151"/>
    </row>
    <row r="168" spans="1:60" ht="22.5" outlineLevel="1" x14ac:dyDescent="0.2">
      <c r="A168" s="152">
        <v>53</v>
      </c>
      <c r="B168" s="159" t="s">
        <v>291</v>
      </c>
      <c r="C168" s="184" t="s">
        <v>295</v>
      </c>
      <c r="D168" s="161" t="s">
        <v>150</v>
      </c>
      <c r="E168" s="166">
        <v>573.5</v>
      </c>
      <c r="F168" s="169"/>
      <c r="G168" s="169"/>
      <c r="H168" s="169">
        <v>0</v>
      </c>
      <c r="I168" s="169">
        <f>ROUND(E168*H168,2)</f>
        <v>0</v>
      </c>
      <c r="J168" s="169">
        <v>43.42</v>
      </c>
      <c r="K168" s="169">
        <f>ROUND(E168*J168,2)</f>
        <v>24901.37</v>
      </c>
      <c r="L168" s="169">
        <v>21</v>
      </c>
      <c r="M168" s="169">
        <f>G168*(1+L168/100)</f>
        <v>0</v>
      </c>
      <c r="N168" s="161">
        <v>6.7849999999999994E-2</v>
      </c>
      <c r="O168" s="161">
        <f>ROUND(E168*N168,5)</f>
        <v>38.91198</v>
      </c>
      <c r="P168" s="161">
        <v>0</v>
      </c>
      <c r="Q168" s="161">
        <f>ROUND(E168*P168,5)</f>
        <v>0</v>
      </c>
      <c r="R168" s="161"/>
      <c r="S168" s="161"/>
      <c r="T168" s="162">
        <v>0.03</v>
      </c>
      <c r="U168" s="161">
        <f>ROUND(E168*T168,2)</f>
        <v>17.21</v>
      </c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 t="s">
        <v>113</v>
      </c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  <c r="BB168" s="151"/>
      <c r="BC168" s="151"/>
      <c r="BD168" s="151"/>
      <c r="BE168" s="151"/>
      <c r="BF168" s="151"/>
      <c r="BG168" s="151"/>
      <c r="BH168" s="151"/>
    </row>
    <row r="169" spans="1:60" outlineLevel="1" x14ac:dyDescent="0.2">
      <c r="A169" s="152"/>
      <c r="B169" s="159"/>
      <c r="C169" s="185" t="s">
        <v>293</v>
      </c>
      <c r="D169" s="163"/>
      <c r="E169" s="167">
        <v>573.5</v>
      </c>
      <c r="F169" s="169"/>
      <c r="G169" s="169"/>
      <c r="H169" s="169"/>
      <c r="I169" s="169"/>
      <c r="J169" s="169"/>
      <c r="K169" s="169"/>
      <c r="L169" s="169"/>
      <c r="M169" s="169"/>
      <c r="N169" s="161"/>
      <c r="O169" s="161"/>
      <c r="P169" s="161"/>
      <c r="Q169" s="161"/>
      <c r="R169" s="161"/>
      <c r="S169" s="161"/>
      <c r="T169" s="162"/>
      <c r="U169" s="16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 t="s">
        <v>115</v>
      </c>
      <c r="AF169" s="151">
        <v>0</v>
      </c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151"/>
      <c r="AY169" s="151"/>
      <c r="AZ169" s="151"/>
      <c r="BA169" s="151"/>
      <c r="BB169" s="151"/>
      <c r="BC169" s="151"/>
      <c r="BD169" s="151"/>
      <c r="BE169" s="151"/>
      <c r="BF169" s="151"/>
      <c r="BG169" s="151"/>
      <c r="BH169" s="151"/>
    </row>
    <row r="170" spans="1:60" ht="22.5" outlineLevel="1" x14ac:dyDescent="0.2">
      <c r="A170" s="152">
        <v>54</v>
      </c>
      <c r="B170" s="159" t="s">
        <v>296</v>
      </c>
      <c r="C170" s="184" t="s">
        <v>297</v>
      </c>
      <c r="D170" s="161" t="s">
        <v>150</v>
      </c>
      <c r="E170" s="166">
        <v>573.5</v>
      </c>
      <c r="F170" s="169"/>
      <c r="G170" s="169"/>
      <c r="H170" s="169">
        <v>0</v>
      </c>
      <c r="I170" s="169">
        <f>ROUND(E170*H170,2)</f>
        <v>0</v>
      </c>
      <c r="J170" s="169">
        <v>64</v>
      </c>
      <c r="K170" s="169">
        <f>ROUND(E170*J170,2)</f>
        <v>36704</v>
      </c>
      <c r="L170" s="169">
        <v>21</v>
      </c>
      <c r="M170" s="169">
        <f>G170*(1+L170/100)</f>
        <v>0</v>
      </c>
      <c r="N170" s="161">
        <v>0.12837000000000001</v>
      </c>
      <c r="O170" s="161">
        <f>ROUND(E170*N170,5)</f>
        <v>73.620199999999997</v>
      </c>
      <c r="P170" s="161">
        <v>0</v>
      </c>
      <c r="Q170" s="161">
        <f>ROUND(E170*P170,5)</f>
        <v>0</v>
      </c>
      <c r="R170" s="161"/>
      <c r="S170" s="161"/>
      <c r="T170" s="162">
        <v>0.02</v>
      </c>
      <c r="U170" s="161">
        <f>ROUND(E170*T170,2)</f>
        <v>11.47</v>
      </c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 t="s">
        <v>113</v>
      </c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1"/>
      <c r="BB170" s="151"/>
      <c r="BC170" s="151"/>
      <c r="BD170" s="151"/>
      <c r="BE170" s="151"/>
      <c r="BF170" s="151"/>
      <c r="BG170" s="151"/>
      <c r="BH170" s="151"/>
    </row>
    <row r="171" spans="1:60" outlineLevel="1" x14ac:dyDescent="0.2">
      <c r="A171" s="152"/>
      <c r="B171" s="159"/>
      <c r="C171" s="185" t="s">
        <v>293</v>
      </c>
      <c r="D171" s="163"/>
      <c r="E171" s="167">
        <v>573.5</v>
      </c>
      <c r="F171" s="169"/>
      <c r="G171" s="169"/>
      <c r="H171" s="169"/>
      <c r="I171" s="169"/>
      <c r="J171" s="169"/>
      <c r="K171" s="169"/>
      <c r="L171" s="169"/>
      <c r="M171" s="169"/>
      <c r="N171" s="161"/>
      <c r="O171" s="161"/>
      <c r="P171" s="161"/>
      <c r="Q171" s="161"/>
      <c r="R171" s="161"/>
      <c r="S171" s="161"/>
      <c r="T171" s="162"/>
      <c r="U171" s="16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 t="s">
        <v>115</v>
      </c>
      <c r="AF171" s="151">
        <v>0</v>
      </c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</row>
    <row r="172" spans="1:60" ht="22.5" outlineLevel="1" x14ac:dyDescent="0.2">
      <c r="A172" s="152">
        <v>55</v>
      </c>
      <c r="B172" s="159" t="s">
        <v>298</v>
      </c>
      <c r="C172" s="184" t="s">
        <v>299</v>
      </c>
      <c r="D172" s="161" t="s">
        <v>150</v>
      </c>
      <c r="E172" s="166">
        <v>573.5</v>
      </c>
      <c r="F172" s="169"/>
      <c r="G172" s="169"/>
      <c r="H172" s="169">
        <v>0</v>
      </c>
      <c r="I172" s="169">
        <f>ROUND(E172*H172,2)</f>
        <v>0</v>
      </c>
      <c r="J172" s="169">
        <v>96.5</v>
      </c>
      <c r="K172" s="169">
        <f>ROUND(E172*J172,2)</f>
        <v>55342.75</v>
      </c>
      <c r="L172" s="169">
        <v>21</v>
      </c>
      <c r="M172" s="169">
        <f>G172*(1+L172/100)</f>
        <v>0</v>
      </c>
      <c r="N172" s="161">
        <v>0.19350000000000001</v>
      </c>
      <c r="O172" s="161">
        <f>ROUND(E172*N172,5)</f>
        <v>110.97225</v>
      </c>
      <c r="P172" s="161">
        <v>0</v>
      </c>
      <c r="Q172" s="161">
        <f>ROUND(E172*P172,5)</f>
        <v>0</v>
      </c>
      <c r="R172" s="161"/>
      <c r="S172" s="161"/>
      <c r="T172" s="162">
        <v>0.03</v>
      </c>
      <c r="U172" s="161">
        <f>ROUND(E172*T172,2)</f>
        <v>17.21</v>
      </c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 t="s">
        <v>113</v>
      </c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  <c r="AZ172" s="151"/>
      <c r="BA172" s="151"/>
      <c r="BB172" s="151"/>
      <c r="BC172" s="151"/>
      <c r="BD172" s="151"/>
      <c r="BE172" s="151"/>
      <c r="BF172" s="151"/>
      <c r="BG172" s="151"/>
      <c r="BH172" s="151"/>
    </row>
    <row r="173" spans="1:60" outlineLevel="1" x14ac:dyDescent="0.2">
      <c r="A173" s="152"/>
      <c r="B173" s="159"/>
      <c r="C173" s="185" t="s">
        <v>293</v>
      </c>
      <c r="D173" s="163"/>
      <c r="E173" s="167">
        <v>573.5</v>
      </c>
      <c r="F173" s="169"/>
      <c r="G173" s="169"/>
      <c r="H173" s="169"/>
      <c r="I173" s="169"/>
      <c r="J173" s="169"/>
      <c r="K173" s="169"/>
      <c r="L173" s="169"/>
      <c r="M173" s="169"/>
      <c r="N173" s="161"/>
      <c r="O173" s="161"/>
      <c r="P173" s="161"/>
      <c r="Q173" s="161"/>
      <c r="R173" s="161"/>
      <c r="S173" s="161"/>
      <c r="T173" s="162"/>
      <c r="U173" s="16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 t="s">
        <v>115</v>
      </c>
      <c r="AF173" s="151">
        <v>0</v>
      </c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  <c r="BF173" s="151"/>
      <c r="BG173" s="151"/>
      <c r="BH173" s="151"/>
    </row>
    <row r="174" spans="1:60" ht="22.5" outlineLevel="1" x14ac:dyDescent="0.2">
      <c r="A174" s="152">
        <v>56</v>
      </c>
      <c r="B174" s="159" t="s">
        <v>300</v>
      </c>
      <c r="C174" s="184" t="s">
        <v>301</v>
      </c>
      <c r="D174" s="161" t="s">
        <v>150</v>
      </c>
      <c r="E174" s="166">
        <v>573.5</v>
      </c>
      <c r="F174" s="169"/>
      <c r="G174" s="169"/>
      <c r="H174" s="169">
        <v>0</v>
      </c>
      <c r="I174" s="169">
        <f>ROUND(E174*H174,2)</f>
        <v>0</v>
      </c>
      <c r="J174" s="169">
        <v>118.5</v>
      </c>
      <c r="K174" s="169">
        <f>ROUND(E174*J174,2)</f>
        <v>67959.75</v>
      </c>
      <c r="L174" s="169">
        <v>21</v>
      </c>
      <c r="M174" s="169">
        <f>G174*(1+L174/100)</f>
        <v>0</v>
      </c>
      <c r="N174" s="161">
        <v>0.2268</v>
      </c>
      <c r="O174" s="161">
        <f>ROUND(E174*N174,5)</f>
        <v>130.06979999999999</v>
      </c>
      <c r="P174" s="161">
        <v>0</v>
      </c>
      <c r="Q174" s="161">
        <f>ROUND(E174*P174,5)</f>
        <v>0</v>
      </c>
      <c r="R174" s="161"/>
      <c r="S174" s="161"/>
      <c r="T174" s="162">
        <v>0.02</v>
      </c>
      <c r="U174" s="161">
        <f>ROUND(E174*T174,2)</f>
        <v>11.47</v>
      </c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 t="s">
        <v>113</v>
      </c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151"/>
      <c r="AZ174" s="151"/>
      <c r="BA174" s="151"/>
      <c r="BB174" s="151"/>
      <c r="BC174" s="151"/>
      <c r="BD174" s="151"/>
      <c r="BE174" s="151"/>
      <c r="BF174" s="151"/>
      <c r="BG174" s="151"/>
      <c r="BH174" s="151"/>
    </row>
    <row r="175" spans="1:60" outlineLevel="1" x14ac:dyDescent="0.2">
      <c r="A175" s="152"/>
      <c r="B175" s="159"/>
      <c r="C175" s="185" t="s">
        <v>293</v>
      </c>
      <c r="D175" s="163"/>
      <c r="E175" s="167">
        <v>573.5</v>
      </c>
      <c r="F175" s="169"/>
      <c r="G175" s="169"/>
      <c r="H175" s="169"/>
      <c r="I175" s="169"/>
      <c r="J175" s="169"/>
      <c r="K175" s="169"/>
      <c r="L175" s="169"/>
      <c r="M175" s="169"/>
      <c r="N175" s="161"/>
      <c r="O175" s="161"/>
      <c r="P175" s="161"/>
      <c r="Q175" s="161"/>
      <c r="R175" s="161"/>
      <c r="S175" s="161"/>
      <c r="T175" s="162"/>
      <c r="U175" s="16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 t="s">
        <v>115</v>
      </c>
      <c r="AF175" s="151">
        <v>0</v>
      </c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151"/>
      <c r="AV175" s="151"/>
      <c r="AW175" s="151"/>
      <c r="AX175" s="151"/>
      <c r="AY175" s="151"/>
      <c r="AZ175" s="151"/>
      <c r="BA175" s="151"/>
      <c r="BB175" s="151"/>
      <c r="BC175" s="151"/>
      <c r="BD175" s="151"/>
      <c r="BE175" s="151"/>
      <c r="BF175" s="151"/>
      <c r="BG175" s="151"/>
      <c r="BH175" s="151"/>
    </row>
    <row r="176" spans="1:60" outlineLevel="1" x14ac:dyDescent="0.2">
      <c r="A176" s="152">
        <v>57</v>
      </c>
      <c r="B176" s="159" t="s">
        <v>302</v>
      </c>
      <c r="C176" s="184" t="s">
        <v>303</v>
      </c>
      <c r="D176" s="161" t="s">
        <v>150</v>
      </c>
      <c r="E176" s="166">
        <v>573.5</v>
      </c>
      <c r="F176" s="169"/>
      <c r="G176" s="169"/>
      <c r="H176" s="169">
        <v>0</v>
      </c>
      <c r="I176" s="169">
        <f>ROUND(E176*H176,2)</f>
        <v>0</v>
      </c>
      <c r="J176" s="169">
        <v>37.6</v>
      </c>
      <c r="K176" s="169">
        <f>ROUND(E176*J176,2)</f>
        <v>21563.599999999999</v>
      </c>
      <c r="L176" s="169">
        <v>21</v>
      </c>
      <c r="M176" s="169">
        <f>G176*(1+L176/100)</f>
        <v>0</v>
      </c>
      <c r="N176" s="161">
        <v>0</v>
      </c>
      <c r="O176" s="161">
        <f>ROUND(E176*N176,5)</f>
        <v>0</v>
      </c>
      <c r="P176" s="161">
        <v>0</v>
      </c>
      <c r="Q176" s="161">
        <f>ROUND(E176*P176,5)</f>
        <v>0</v>
      </c>
      <c r="R176" s="161"/>
      <c r="S176" s="161"/>
      <c r="T176" s="162">
        <v>0.09</v>
      </c>
      <c r="U176" s="161">
        <f>ROUND(E176*T176,2)</f>
        <v>51.62</v>
      </c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 t="s">
        <v>113</v>
      </c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151"/>
      <c r="AV176" s="151"/>
      <c r="AW176" s="151"/>
      <c r="AX176" s="151"/>
      <c r="AY176" s="151"/>
      <c r="AZ176" s="151"/>
      <c r="BA176" s="151"/>
      <c r="BB176" s="151"/>
      <c r="BC176" s="151"/>
      <c r="BD176" s="151"/>
      <c r="BE176" s="151"/>
      <c r="BF176" s="151"/>
      <c r="BG176" s="151"/>
      <c r="BH176" s="151"/>
    </row>
    <row r="177" spans="1:60" outlineLevel="1" x14ac:dyDescent="0.2">
      <c r="A177" s="152"/>
      <c r="B177" s="159"/>
      <c r="C177" s="185" t="s">
        <v>293</v>
      </c>
      <c r="D177" s="163"/>
      <c r="E177" s="167">
        <v>573.5</v>
      </c>
      <c r="F177" s="169"/>
      <c r="G177" s="169"/>
      <c r="H177" s="169"/>
      <c r="I177" s="169"/>
      <c r="J177" s="169"/>
      <c r="K177" s="169"/>
      <c r="L177" s="169"/>
      <c r="M177" s="169"/>
      <c r="N177" s="161"/>
      <c r="O177" s="161"/>
      <c r="P177" s="161"/>
      <c r="Q177" s="161"/>
      <c r="R177" s="161"/>
      <c r="S177" s="161"/>
      <c r="T177" s="162"/>
      <c r="U177" s="16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 t="s">
        <v>115</v>
      </c>
      <c r="AF177" s="151">
        <v>0</v>
      </c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  <c r="AX177" s="151"/>
      <c r="AY177" s="151"/>
      <c r="AZ177" s="151"/>
      <c r="BA177" s="151"/>
      <c r="BB177" s="151"/>
      <c r="BC177" s="151"/>
      <c r="BD177" s="151"/>
      <c r="BE177" s="151"/>
      <c r="BF177" s="151"/>
      <c r="BG177" s="151"/>
      <c r="BH177" s="151"/>
    </row>
    <row r="178" spans="1:60" outlineLevel="1" x14ac:dyDescent="0.2">
      <c r="A178" s="152">
        <v>58</v>
      </c>
      <c r="B178" s="159" t="s">
        <v>304</v>
      </c>
      <c r="C178" s="184" t="s">
        <v>305</v>
      </c>
      <c r="D178" s="161" t="s">
        <v>150</v>
      </c>
      <c r="E178" s="166">
        <v>573.5</v>
      </c>
      <c r="F178" s="169"/>
      <c r="G178" s="169"/>
      <c r="H178" s="169">
        <v>30.5</v>
      </c>
      <c r="I178" s="169">
        <f>ROUND(E178*H178,2)</f>
        <v>17491.75</v>
      </c>
      <c r="J178" s="169">
        <v>0</v>
      </c>
      <c r="K178" s="169">
        <f>ROUND(E178*J178,2)</f>
        <v>0</v>
      </c>
      <c r="L178" s="169">
        <v>21</v>
      </c>
      <c r="M178" s="169">
        <f>G178*(1+L178/100)</f>
        <v>0</v>
      </c>
      <c r="N178" s="161">
        <v>4.0000000000000002E-4</v>
      </c>
      <c r="O178" s="161">
        <f>ROUND(E178*N178,5)</f>
        <v>0.22939999999999999</v>
      </c>
      <c r="P178" s="161">
        <v>0</v>
      </c>
      <c r="Q178" s="161">
        <f>ROUND(E178*P178,5)</f>
        <v>0</v>
      </c>
      <c r="R178" s="161"/>
      <c r="S178" s="161"/>
      <c r="T178" s="162">
        <v>0</v>
      </c>
      <c r="U178" s="161">
        <f>ROUND(E178*T178,2)</f>
        <v>0</v>
      </c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 t="s">
        <v>219</v>
      </c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1"/>
      <c r="BB178" s="151"/>
      <c r="BC178" s="151"/>
      <c r="BD178" s="151"/>
      <c r="BE178" s="151"/>
      <c r="BF178" s="151"/>
      <c r="BG178" s="151"/>
      <c r="BH178" s="151"/>
    </row>
    <row r="179" spans="1:60" outlineLevel="1" x14ac:dyDescent="0.2">
      <c r="A179" s="152"/>
      <c r="B179" s="159"/>
      <c r="C179" s="185" t="s">
        <v>293</v>
      </c>
      <c r="D179" s="163"/>
      <c r="E179" s="167">
        <v>573.5</v>
      </c>
      <c r="F179" s="169"/>
      <c r="G179" s="169"/>
      <c r="H179" s="169"/>
      <c r="I179" s="169"/>
      <c r="J179" s="169"/>
      <c r="K179" s="169"/>
      <c r="L179" s="169"/>
      <c r="M179" s="169"/>
      <c r="N179" s="161"/>
      <c r="O179" s="161"/>
      <c r="P179" s="161"/>
      <c r="Q179" s="161"/>
      <c r="R179" s="161"/>
      <c r="S179" s="161"/>
      <c r="T179" s="162"/>
      <c r="U179" s="16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 t="s">
        <v>115</v>
      </c>
      <c r="AF179" s="151">
        <v>0</v>
      </c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</row>
    <row r="180" spans="1:60" x14ac:dyDescent="0.2">
      <c r="A180" s="153" t="s">
        <v>108</v>
      </c>
      <c r="B180" s="160" t="s">
        <v>63</v>
      </c>
      <c r="C180" s="186" t="s">
        <v>64</v>
      </c>
      <c r="D180" s="164"/>
      <c r="E180" s="168"/>
      <c r="F180" s="170"/>
      <c r="G180" s="170">
        <f>SUMIF(AE181:AE186,"&lt;&gt;NOR",G181:G186)</f>
        <v>0</v>
      </c>
      <c r="H180" s="170"/>
      <c r="I180" s="170">
        <f>SUM(I181:I186)</f>
        <v>4709.34</v>
      </c>
      <c r="J180" s="170"/>
      <c r="K180" s="170">
        <f>SUM(K181:K186)</f>
        <v>7668</v>
      </c>
      <c r="L180" s="170"/>
      <c r="M180" s="170">
        <f>SUM(M181:M186)</f>
        <v>0</v>
      </c>
      <c r="N180" s="164"/>
      <c r="O180" s="164">
        <f>SUM(O181:O186)</f>
        <v>8.6074199999999994</v>
      </c>
      <c r="P180" s="164"/>
      <c r="Q180" s="164">
        <f>SUM(Q181:Q186)</f>
        <v>0</v>
      </c>
      <c r="R180" s="164"/>
      <c r="S180" s="164"/>
      <c r="T180" s="165"/>
      <c r="U180" s="164">
        <f>SUM(U181:U186)</f>
        <v>8.5</v>
      </c>
      <c r="AE180" t="s">
        <v>109</v>
      </c>
    </row>
    <row r="181" spans="1:60" ht="22.5" outlineLevel="1" x14ac:dyDescent="0.2">
      <c r="A181" s="152">
        <v>59</v>
      </c>
      <c r="B181" s="159" t="s">
        <v>306</v>
      </c>
      <c r="C181" s="184" t="s">
        <v>307</v>
      </c>
      <c r="D181" s="161" t="s">
        <v>150</v>
      </c>
      <c r="E181" s="166">
        <v>18</v>
      </c>
      <c r="F181" s="169"/>
      <c r="G181" s="169"/>
      <c r="H181" s="169">
        <v>0</v>
      </c>
      <c r="I181" s="169">
        <f>ROUND(E181*H181,2)</f>
        <v>0</v>
      </c>
      <c r="J181" s="169">
        <v>185.5</v>
      </c>
      <c r="K181" s="169">
        <f>ROUND(E181*J181,2)</f>
        <v>3339</v>
      </c>
      <c r="L181" s="169">
        <v>21</v>
      </c>
      <c r="M181" s="169">
        <f>G181*(1+L181/100)</f>
        <v>0</v>
      </c>
      <c r="N181" s="161">
        <v>0.27994000000000002</v>
      </c>
      <c r="O181" s="161">
        <f>ROUND(E181*N181,5)</f>
        <v>5.0389200000000001</v>
      </c>
      <c r="P181" s="161">
        <v>0</v>
      </c>
      <c r="Q181" s="161">
        <f>ROUND(E181*P181,5)</f>
        <v>0</v>
      </c>
      <c r="R181" s="161"/>
      <c r="S181" s="161"/>
      <c r="T181" s="162">
        <v>0.03</v>
      </c>
      <c r="U181" s="161">
        <f>ROUND(E181*T181,2)</f>
        <v>0.54</v>
      </c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 t="s">
        <v>113</v>
      </c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151"/>
      <c r="AV181" s="151"/>
      <c r="AW181" s="151"/>
      <c r="AX181" s="151"/>
      <c r="AY181" s="151"/>
      <c r="AZ181" s="151"/>
      <c r="BA181" s="151"/>
      <c r="BB181" s="151"/>
      <c r="BC181" s="151"/>
      <c r="BD181" s="151"/>
      <c r="BE181" s="151"/>
      <c r="BF181" s="151"/>
      <c r="BG181" s="151"/>
      <c r="BH181" s="151"/>
    </row>
    <row r="182" spans="1:60" outlineLevel="1" x14ac:dyDescent="0.2">
      <c r="A182" s="152"/>
      <c r="B182" s="159"/>
      <c r="C182" s="185" t="s">
        <v>308</v>
      </c>
      <c r="D182" s="163"/>
      <c r="E182" s="167">
        <v>18</v>
      </c>
      <c r="F182" s="169"/>
      <c r="G182" s="169"/>
      <c r="H182" s="169"/>
      <c r="I182" s="169"/>
      <c r="J182" s="169"/>
      <c r="K182" s="169"/>
      <c r="L182" s="169"/>
      <c r="M182" s="169"/>
      <c r="N182" s="161"/>
      <c r="O182" s="161"/>
      <c r="P182" s="161"/>
      <c r="Q182" s="161"/>
      <c r="R182" s="161"/>
      <c r="S182" s="161"/>
      <c r="T182" s="162"/>
      <c r="U182" s="16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 t="s">
        <v>115</v>
      </c>
      <c r="AF182" s="151">
        <v>0</v>
      </c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151"/>
      <c r="AV182" s="151"/>
      <c r="AW182" s="151"/>
      <c r="AX182" s="151"/>
      <c r="AY182" s="151"/>
      <c r="AZ182" s="151"/>
      <c r="BA182" s="151"/>
      <c r="BB182" s="151"/>
      <c r="BC182" s="151"/>
      <c r="BD182" s="151"/>
      <c r="BE182" s="151"/>
      <c r="BF182" s="151"/>
      <c r="BG182" s="151"/>
      <c r="BH182" s="151"/>
    </row>
    <row r="183" spans="1:60" outlineLevel="1" x14ac:dyDescent="0.2">
      <c r="A183" s="152">
        <v>60</v>
      </c>
      <c r="B183" s="159" t="s">
        <v>309</v>
      </c>
      <c r="C183" s="184" t="s">
        <v>310</v>
      </c>
      <c r="D183" s="161" t="s">
        <v>150</v>
      </c>
      <c r="E183" s="166">
        <v>18</v>
      </c>
      <c r="F183" s="169"/>
      <c r="G183" s="169"/>
      <c r="H183" s="169">
        <v>0</v>
      </c>
      <c r="I183" s="169">
        <f>ROUND(E183*H183,2)</f>
        <v>0</v>
      </c>
      <c r="J183" s="169">
        <v>240.5</v>
      </c>
      <c r="K183" s="169">
        <f>ROUND(E183*J183,2)</f>
        <v>4329</v>
      </c>
      <c r="L183" s="169">
        <v>21</v>
      </c>
      <c r="M183" s="169">
        <f>G183*(1+L183/100)</f>
        <v>0</v>
      </c>
      <c r="N183" s="161">
        <v>5.5449999999999999E-2</v>
      </c>
      <c r="O183" s="161">
        <f>ROUND(E183*N183,5)</f>
        <v>0.99809999999999999</v>
      </c>
      <c r="P183" s="161">
        <v>0</v>
      </c>
      <c r="Q183" s="161">
        <f>ROUND(E183*P183,5)</f>
        <v>0</v>
      </c>
      <c r="R183" s="161"/>
      <c r="S183" s="161"/>
      <c r="T183" s="162">
        <v>0.442</v>
      </c>
      <c r="U183" s="161">
        <f>ROUND(E183*T183,2)</f>
        <v>7.96</v>
      </c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 t="s">
        <v>113</v>
      </c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1"/>
      <c r="BB183" s="151"/>
      <c r="BC183" s="151"/>
      <c r="BD183" s="151"/>
      <c r="BE183" s="151"/>
      <c r="BF183" s="151"/>
      <c r="BG183" s="151"/>
      <c r="BH183" s="151"/>
    </row>
    <row r="184" spans="1:60" outlineLevel="1" x14ac:dyDescent="0.2">
      <c r="A184" s="152"/>
      <c r="B184" s="159"/>
      <c r="C184" s="185" t="s">
        <v>308</v>
      </c>
      <c r="D184" s="163"/>
      <c r="E184" s="167">
        <v>18</v>
      </c>
      <c r="F184" s="169"/>
      <c r="G184" s="169"/>
      <c r="H184" s="169"/>
      <c r="I184" s="169"/>
      <c r="J184" s="169"/>
      <c r="K184" s="169"/>
      <c r="L184" s="169"/>
      <c r="M184" s="169"/>
      <c r="N184" s="161"/>
      <c r="O184" s="161"/>
      <c r="P184" s="161"/>
      <c r="Q184" s="161"/>
      <c r="R184" s="161"/>
      <c r="S184" s="161"/>
      <c r="T184" s="162"/>
      <c r="U184" s="16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 t="s">
        <v>115</v>
      </c>
      <c r="AF184" s="151">
        <v>0</v>
      </c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151"/>
      <c r="AZ184" s="151"/>
      <c r="BA184" s="151"/>
      <c r="BB184" s="151"/>
      <c r="BC184" s="151"/>
      <c r="BD184" s="151"/>
      <c r="BE184" s="151"/>
      <c r="BF184" s="151"/>
      <c r="BG184" s="151"/>
      <c r="BH184" s="151"/>
    </row>
    <row r="185" spans="1:60" outlineLevel="1" x14ac:dyDescent="0.2">
      <c r="A185" s="152">
        <v>61</v>
      </c>
      <c r="B185" s="159" t="s">
        <v>311</v>
      </c>
      <c r="C185" s="184" t="s">
        <v>312</v>
      </c>
      <c r="D185" s="161" t="s">
        <v>150</v>
      </c>
      <c r="E185" s="166">
        <v>18.36</v>
      </c>
      <c r="F185" s="169"/>
      <c r="G185" s="169"/>
      <c r="H185" s="169">
        <v>256.5</v>
      </c>
      <c r="I185" s="169">
        <f>ROUND(E185*H185,2)</f>
        <v>4709.34</v>
      </c>
      <c r="J185" s="169">
        <v>0</v>
      </c>
      <c r="K185" s="169">
        <f>ROUND(E185*J185,2)</f>
        <v>0</v>
      </c>
      <c r="L185" s="169">
        <v>21</v>
      </c>
      <c r="M185" s="169">
        <f>G185*(1+L185/100)</f>
        <v>0</v>
      </c>
      <c r="N185" s="161">
        <v>0.14000000000000001</v>
      </c>
      <c r="O185" s="161">
        <f>ROUND(E185*N185,5)</f>
        <v>2.5703999999999998</v>
      </c>
      <c r="P185" s="161">
        <v>0</v>
      </c>
      <c r="Q185" s="161">
        <f>ROUND(E185*P185,5)</f>
        <v>0</v>
      </c>
      <c r="R185" s="161"/>
      <c r="S185" s="161"/>
      <c r="T185" s="162">
        <v>0</v>
      </c>
      <c r="U185" s="161">
        <f>ROUND(E185*T185,2)</f>
        <v>0</v>
      </c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 t="s">
        <v>219</v>
      </c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151"/>
      <c r="AV185" s="151"/>
      <c r="AW185" s="151"/>
      <c r="AX185" s="151"/>
      <c r="AY185" s="151"/>
      <c r="AZ185" s="151"/>
      <c r="BA185" s="151"/>
      <c r="BB185" s="151"/>
      <c r="BC185" s="151"/>
      <c r="BD185" s="151"/>
      <c r="BE185" s="151"/>
      <c r="BF185" s="151"/>
      <c r="BG185" s="151"/>
      <c r="BH185" s="151"/>
    </row>
    <row r="186" spans="1:60" outlineLevel="1" x14ac:dyDescent="0.2">
      <c r="A186" s="152"/>
      <c r="B186" s="159"/>
      <c r="C186" s="185" t="s">
        <v>313</v>
      </c>
      <c r="D186" s="163"/>
      <c r="E186" s="167">
        <v>18.36</v>
      </c>
      <c r="F186" s="169"/>
      <c r="G186" s="169"/>
      <c r="H186" s="169"/>
      <c r="I186" s="169"/>
      <c r="J186" s="169"/>
      <c r="K186" s="169"/>
      <c r="L186" s="169"/>
      <c r="M186" s="169"/>
      <c r="N186" s="161"/>
      <c r="O186" s="161"/>
      <c r="P186" s="161"/>
      <c r="Q186" s="161"/>
      <c r="R186" s="161"/>
      <c r="S186" s="161"/>
      <c r="T186" s="162"/>
      <c r="U186" s="16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 t="s">
        <v>115</v>
      </c>
      <c r="AF186" s="151">
        <v>0</v>
      </c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</row>
    <row r="187" spans="1:60" x14ac:dyDescent="0.2">
      <c r="A187" s="153" t="s">
        <v>108</v>
      </c>
      <c r="B187" s="160" t="s">
        <v>65</v>
      </c>
      <c r="C187" s="186" t="s">
        <v>66</v>
      </c>
      <c r="D187" s="164"/>
      <c r="E187" s="168"/>
      <c r="F187" s="170"/>
      <c r="G187" s="170">
        <f>SUMIF(AE188:AE197,"&lt;&gt;NOR",G188:G197)</f>
        <v>0</v>
      </c>
      <c r="H187" s="170"/>
      <c r="I187" s="170">
        <f>SUM(I188:I197)</f>
        <v>733</v>
      </c>
      <c r="J187" s="170"/>
      <c r="K187" s="170">
        <f>SUM(K188:K197)</f>
        <v>25617.97</v>
      </c>
      <c r="L187" s="170"/>
      <c r="M187" s="170">
        <f>SUM(M188:M197)</f>
        <v>0</v>
      </c>
      <c r="N187" s="164"/>
      <c r="O187" s="164">
        <f>SUM(O188:O197)</f>
        <v>7.0421800000000001</v>
      </c>
      <c r="P187" s="164"/>
      <c r="Q187" s="164">
        <f>SUM(Q188:Q197)</f>
        <v>0</v>
      </c>
      <c r="R187" s="164"/>
      <c r="S187" s="164"/>
      <c r="T187" s="165"/>
      <c r="U187" s="164">
        <f>SUM(U188:U197)</f>
        <v>3.1700000000000004</v>
      </c>
      <c r="AE187" t="s">
        <v>109</v>
      </c>
    </row>
    <row r="188" spans="1:60" outlineLevel="1" x14ac:dyDescent="0.2">
      <c r="A188" s="152">
        <v>62</v>
      </c>
      <c r="B188" s="159" t="s">
        <v>314</v>
      </c>
      <c r="C188" s="184" t="s">
        <v>315</v>
      </c>
      <c r="D188" s="161" t="s">
        <v>280</v>
      </c>
      <c r="E188" s="166">
        <v>2</v>
      </c>
      <c r="F188" s="169"/>
      <c r="G188" s="169"/>
      <c r="H188" s="169">
        <v>0</v>
      </c>
      <c r="I188" s="169">
        <f>ROUND(E188*H188,2)</f>
        <v>0</v>
      </c>
      <c r="J188" s="169">
        <v>35.299999999999997</v>
      </c>
      <c r="K188" s="169">
        <f>ROUND(E188*J188,2)</f>
        <v>70.599999999999994</v>
      </c>
      <c r="L188" s="169">
        <v>21</v>
      </c>
      <c r="M188" s="169">
        <f>G188*(1+L188/100)</f>
        <v>0</v>
      </c>
      <c r="N188" s="161">
        <v>1.0000000000000001E-5</v>
      </c>
      <c r="O188" s="161">
        <f>ROUND(E188*N188,5)</f>
        <v>2.0000000000000002E-5</v>
      </c>
      <c r="P188" s="161">
        <v>0</v>
      </c>
      <c r="Q188" s="161">
        <f>ROUND(E188*P188,5)</f>
        <v>0</v>
      </c>
      <c r="R188" s="161"/>
      <c r="S188" s="161"/>
      <c r="T188" s="162">
        <v>0.08</v>
      </c>
      <c r="U188" s="161">
        <f>ROUND(E188*T188,2)</f>
        <v>0.16</v>
      </c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 t="s">
        <v>113</v>
      </c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1"/>
      <c r="AZ188" s="151"/>
      <c r="BA188" s="151"/>
      <c r="BB188" s="151"/>
      <c r="BC188" s="151"/>
      <c r="BD188" s="151"/>
      <c r="BE188" s="151"/>
      <c r="BF188" s="151"/>
      <c r="BG188" s="151"/>
      <c r="BH188" s="151"/>
    </row>
    <row r="189" spans="1:60" outlineLevel="1" x14ac:dyDescent="0.2">
      <c r="A189" s="152"/>
      <c r="B189" s="159"/>
      <c r="C189" s="185" t="s">
        <v>316</v>
      </c>
      <c r="D189" s="163"/>
      <c r="E189" s="167">
        <v>2</v>
      </c>
      <c r="F189" s="169"/>
      <c r="G189" s="169"/>
      <c r="H189" s="169"/>
      <c r="I189" s="169"/>
      <c r="J189" s="169"/>
      <c r="K189" s="169"/>
      <c r="L189" s="169"/>
      <c r="M189" s="169"/>
      <c r="N189" s="161"/>
      <c r="O189" s="161"/>
      <c r="P189" s="161"/>
      <c r="Q189" s="161"/>
      <c r="R189" s="161"/>
      <c r="S189" s="161"/>
      <c r="T189" s="162"/>
      <c r="U189" s="16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 t="s">
        <v>115</v>
      </c>
      <c r="AF189" s="151">
        <v>0</v>
      </c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51"/>
      <c r="AV189" s="151"/>
      <c r="AW189" s="151"/>
      <c r="AX189" s="151"/>
      <c r="AY189" s="151"/>
      <c r="AZ189" s="151"/>
      <c r="BA189" s="151"/>
      <c r="BB189" s="151"/>
      <c r="BC189" s="151"/>
      <c r="BD189" s="151"/>
      <c r="BE189" s="151"/>
      <c r="BF189" s="151"/>
      <c r="BG189" s="151"/>
      <c r="BH189" s="151"/>
    </row>
    <row r="190" spans="1:60" outlineLevel="1" x14ac:dyDescent="0.2">
      <c r="A190" s="152">
        <v>63</v>
      </c>
      <c r="B190" s="159" t="s">
        <v>317</v>
      </c>
      <c r="C190" s="184" t="s">
        <v>318</v>
      </c>
      <c r="D190" s="161" t="s">
        <v>175</v>
      </c>
      <c r="E190" s="166">
        <v>2</v>
      </c>
      <c r="F190" s="169"/>
      <c r="G190" s="169"/>
      <c r="H190" s="169">
        <v>366.5</v>
      </c>
      <c r="I190" s="169">
        <f>ROUND(E190*H190,2)</f>
        <v>733</v>
      </c>
      <c r="J190" s="169">
        <v>0</v>
      </c>
      <c r="K190" s="169">
        <f>ROUND(E190*J190,2)</f>
        <v>0</v>
      </c>
      <c r="L190" s="169">
        <v>21</v>
      </c>
      <c r="M190" s="169">
        <f>G190*(1+L190/100)</f>
        <v>0</v>
      </c>
      <c r="N190" s="161">
        <v>4.1000000000000003E-3</v>
      </c>
      <c r="O190" s="161">
        <f>ROUND(E190*N190,5)</f>
        <v>8.2000000000000007E-3</v>
      </c>
      <c r="P190" s="161">
        <v>0</v>
      </c>
      <c r="Q190" s="161">
        <f>ROUND(E190*P190,5)</f>
        <v>0</v>
      </c>
      <c r="R190" s="161"/>
      <c r="S190" s="161"/>
      <c r="T190" s="162">
        <v>0</v>
      </c>
      <c r="U190" s="161">
        <f>ROUND(E190*T190,2)</f>
        <v>0</v>
      </c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 t="s">
        <v>219</v>
      </c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151"/>
      <c r="AV190" s="151"/>
      <c r="AW190" s="151"/>
      <c r="AX190" s="151"/>
      <c r="AY190" s="151"/>
      <c r="AZ190" s="151"/>
      <c r="BA190" s="151"/>
      <c r="BB190" s="151"/>
      <c r="BC190" s="151"/>
      <c r="BD190" s="151"/>
      <c r="BE190" s="151"/>
      <c r="BF190" s="151"/>
      <c r="BG190" s="151"/>
      <c r="BH190" s="151"/>
    </row>
    <row r="191" spans="1:60" outlineLevel="1" x14ac:dyDescent="0.2">
      <c r="A191" s="152"/>
      <c r="B191" s="159"/>
      <c r="C191" s="185" t="s">
        <v>316</v>
      </c>
      <c r="D191" s="163"/>
      <c r="E191" s="167">
        <v>2</v>
      </c>
      <c r="F191" s="169"/>
      <c r="G191" s="169"/>
      <c r="H191" s="169"/>
      <c r="I191" s="169"/>
      <c r="J191" s="169"/>
      <c r="K191" s="169"/>
      <c r="L191" s="169"/>
      <c r="M191" s="169"/>
      <c r="N191" s="161"/>
      <c r="O191" s="161"/>
      <c r="P191" s="161"/>
      <c r="Q191" s="161"/>
      <c r="R191" s="161"/>
      <c r="S191" s="161"/>
      <c r="T191" s="162"/>
      <c r="U191" s="16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 t="s">
        <v>115</v>
      </c>
      <c r="AF191" s="151">
        <v>0</v>
      </c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</row>
    <row r="192" spans="1:60" outlineLevel="1" x14ac:dyDescent="0.2">
      <c r="A192" s="152">
        <v>64</v>
      </c>
      <c r="B192" s="159" t="s">
        <v>319</v>
      </c>
      <c r="C192" s="184" t="s">
        <v>320</v>
      </c>
      <c r="D192" s="161" t="s">
        <v>112</v>
      </c>
      <c r="E192" s="166">
        <v>0.33</v>
      </c>
      <c r="F192" s="169"/>
      <c r="G192" s="169"/>
      <c r="H192" s="169">
        <v>0</v>
      </c>
      <c r="I192" s="169">
        <f>ROUND(E192*H192,2)</f>
        <v>0</v>
      </c>
      <c r="J192" s="169">
        <v>1241</v>
      </c>
      <c r="K192" s="169">
        <f>ROUND(E192*J192,2)</f>
        <v>409.53</v>
      </c>
      <c r="L192" s="169">
        <v>21</v>
      </c>
      <c r="M192" s="169">
        <f>G192*(1+L192/100)</f>
        <v>0</v>
      </c>
      <c r="N192" s="161">
        <v>1.8907700000000001</v>
      </c>
      <c r="O192" s="161">
        <f>ROUND(E192*N192,5)</f>
        <v>0.62395</v>
      </c>
      <c r="P192" s="161">
        <v>0</v>
      </c>
      <c r="Q192" s="161">
        <f>ROUND(E192*P192,5)</f>
        <v>0</v>
      </c>
      <c r="R192" s="161"/>
      <c r="S192" s="161"/>
      <c r="T192" s="162">
        <v>1.7</v>
      </c>
      <c r="U192" s="161">
        <f>ROUND(E192*T192,2)</f>
        <v>0.56000000000000005</v>
      </c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 t="s">
        <v>113</v>
      </c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151"/>
      <c r="AZ192" s="151"/>
      <c r="BA192" s="151"/>
      <c r="BB192" s="151"/>
      <c r="BC192" s="151"/>
      <c r="BD192" s="151"/>
      <c r="BE192" s="151"/>
      <c r="BF192" s="151"/>
      <c r="BG192" s="151"/>
      <c r="BH192" s="151"/>
    </row>
    <row r="193" spans="1:60" outlineLevel="1" x14ac:dyDescent="0.2">
      <c r="A193" s="152"/>
      <c r="B193" s="159"/>
      <c r="C193" s="185" t="s">
        <v>321</v>
      </c>
      <c r="D193" s="163"/>
      <c r="E193" s="167">
        <v>0.33</v>
      </c>
      <c r="F193" s="169"/>
      <c r="G193" s="169"/>
      <c r="H193" s="169"/>
      <c r="I193" s="169"/>
      <c r="J193" s="169"/>
      <c r="K193" s="169"/>
      <c r="L193" s="169"/>
      <c r="M193" s="169"/>
      <c r="N193" s="161"/>
      <c r="O193" s="161"/>
      <c r="P193" s="161"/>
      <c r="Q193" s="161"/>
      <c r="R193" s="161"/>
      <c r="S193" s="161"/>
      <c r="T193" s="162"/>
      <c r="U193" s="16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 t="s">
        <v>115</v>
      </c>
      <c r="AF193" s="151">
        <v>0</v>
      </c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151"/>
      <c r="AV193" s="151"/>
      <c r="AW193" s="151"/>
      <c r="AX193" s="151"/>
      <c r="AY193" s="151"/>
      <c r="AZ193" s="151"/>
      <c r="BA193" s="151"/>
      <c r="BB193" s="151"/>
      <c r="BC193" s="151"/>
      <c r="BD193" s="151"/>
      <c r="BE193" s="151"/>
      <c r="BF193" s="151"/>
      <c r="BG193" s="151"/>
      <c r="BH193" s="151"/>
    </row>
    <row r="194" spans="1:60" ht="22.5" outlineLevel="1" x14ac:dyDescent="0.2">
      <c r="A194" s="152">
        <v>65</v>
      </c>
      <c r="B194" s="159" t="s">
        <v>322</v>
      </c>
      <c r="C194" s="184" t="s">
        <v>323</v>
      </c>
      <c r="D194" s="161" t="s">
        <v>112</v>
      </c>
      <c r="E194" s="166">
        <v>1.54</v>
      </c>
      <c r="F194" s="169"/>
      <c r="G194" s="169"/>
      <c r="H194" s="169">
        <v>0</v>
      </c>
      <c r="I194" s="169">
        <f>ROUND(E194*H194,2)</f>
        <v>0</v>
      </c>
      <c r="J194" s="169">
        <v>1096</v>
      </c>
      <c r="K194" s="169">
        <f>ROUND(E194*J194,2)</f>
        <v>1687.84</v>
      </c>
      <c r="L194" s="169">
        <v>21</v>
      </c>
      <c r="M194" s="169">
        <f>G194*(1+L194/100)</f>
        <v>0</v>
      </c>
      <c r="N194" s="161">
        <v>1.7</v>
      </c>
      <c r="O194" s="161">
        <f>ROUND(E194*N194,5)</f>
        <v>2.6179999999999999</v>
      </c>
      <c r="P194" s="161">
        <v>0</v>
      </c>
      <c r="Q194" s="161">
        <f>ROUND(E194*P194,5)</f>
        <v>0</v>
      </c>
      <c r="R194" s="161"/>
      <c r="S194" s="161"/>
      <c r="T194" s="162">
        <v>1.59</v>
      </c>
      <c r="U194" s="161">
        <f>ROUND(E194*T194,2)</f>
        <v>2.4500000000000002</v>
      </c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 t="s">
        <v>113</v>
      </c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151"/>
      <c r="AV194" s="151"/>
      <c r="AW194" s="151"/>
      <c r="AX194" s="151"/>
      <c r="AY194" s="151"/>
      <c r="AZ194" s="151"/>
      <c r="BA194" s="151"/>
      <c r="BB194" s="151"/>
      <c r="BC194" s="151"/>
      <c r="BD194" s="151"/>
      <c r="BE194" s="151"/>
      <c r="BF194" s="151"/>
      <c r="BG194" s="151"/>
      <c r="BH194" s="151"/>
    </row>
    <row r="195" spans="1:60" outlineLevel="1" x14ac:dyDescent="0.2">
      <c r="A195" s="152"/>
      <c r="B195" s="159"/>
      <c r="C195" s="185" t="s">
        <v>324</v>
      </c>
      <c r="D195" s="163"/>
      <c r="E195" s="167">
        <v>1.54</v>
      </c>
      <c r="F195" s="169"/>
      <c r="G195" s="169"/>
      <c r="H195" s="169"/>
      <c r="I195" s="169"/>
      <c r="J195" s="169"/>
      <c r="K195" s="169"/>
      <c r="L195" s="169"/>
      <c r="M195" s="169"/>
      <c r="N195" s="161"/>
      <c r="O195" s="161"/>
      <c r="P195" s="161"/>
      <c r="Q195" s="161"/>
      <c r="R195" s="161"/>
      <c r="S195" s="161"/>
      <c r="T195" s="162"/>
      <c r="U195" s="16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 t="s">
        <v>115</v>
      </c>
      <c r="AF195" s="151">
        <v>0</v>
      </c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151"/>
      <c r="AV195" s="151"/>
      <c r="AW195" s="151"/>
      <c r="AX195" s="151"/>
      <c r="AY195" s="151"/>
      <c r="AZ195" s="151"/>
      <c r="BA195" s="151"/>
      <c r="BB195" s="151"/>
      <c r="BC195" s="151"/>
      <c r="BD195" s="151"/>
      <c r="BE195" s="151"/>
      <c r="BF195" s="151"/>
      <c r="BG195" s="151"/>
      <c r="BH195" s="151"/>
    </row>
    <row r="196" spans="1:60" ht="22.5" outlineLevel="1" x14ac:dyDescent="0.2">
      <c r="A196" s="152">
        <v>66</v>
      </c>
      <c r="B196" s="159" t="s">
        <v>325</v>
      </c>
      <c r="C196" s="184" t="s">
        <v>326</v>
      </c>
      <c r="D196" s="161" t="s">
        <v>175</v>
      </c>
      <c r="E196" s="166">
        <v>1</v>
      </c>
      <c r="F196" s="169"/>
      <c r="G196" s="169"/>
      <c r="H196" s="169">
        <v>0</v>
      </c>
      <c r="I196" s="169">
        <f>ROUND(E196*H196,2)</f>
        <v>0</v>
      </c>
      <c r="J196" s="169">
        <v>23450</v>
      </c>
      <c r="K196" s="169">
        <f>ROUND(E196*J196,2)</f>
        <v>23450</v>
      </c>
      <c r="L196" s="169">
        <v>21</v>
      </c>
      <c r="M196" s="169">
        <f>G196*(1+L196/100)</f>
        <v>0</v>
      </c>
      <c r="N196" s="161">
        <v>3.7920099999999999</v>
      </c>
      <c r="O196" s="161">
        <f>ROUND(E196*N196,5)</f>
        <v>3.7920099999999999</v>
      </c>
      <c r="P196" s="161">
        <v>0</v>
      </c>
      <c r="Q196" s="161">
        <f>ROUND(E196*P196,5)</f>
        <v>0</v>
      </c>
      <c r="R196" s="161"/>
      <c r="S196" s="161"/>
      <c r="T196" s="162">
        <v>0</v>
      </c>
      <c r="U196" s="161">
        <f>ROUND(E196*T196,2)</f>
        <v>0</v>
      </c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 t="s">
        <v>113</v>
      </c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151"/>
      <c r="AV196" s="151"/>
      <c r="AW196" s="151"/>
      <c r="AX196" s="151"/>
      <c r="AY196" s="151"/>
      <c r="AZ196" s="151"/>
      <c r="BA196" s="151"/>
      <c r="BB196" s="151"/>
      <c r="BC196" s="151"/>
      <c r="BD196" s="151"/>
      <c r="BE196" s="151"/>
      <c r="BF196" s="151"/>
      <c r="BG196" s="151"/>
      <c r="BH196" s="151"/>
    </row>
    <row r="197" spans="1:60" outlineLevel="1" x14ac:dyDescent="0.2">
      <c r="A197" s="152"/>
      <c r="B197" s="159"/>
      <c r="C197" s="185" t="s">
        <v>51</v>
      </c>
      <c r="D197" s="163"/>
      <c r="E197" s="167">
        <v>1</v>
      </c>
      <c r="F197" s="169"/>
      <c r="G197" s="169"/>
      <c r="H197" s="169"/>
      <c r="I197" s="169"/>
      <c r="J197" s="169"/>
      <c r="K197" s="169"/>
      <c r="L197" s="169"/>
      <c r="M197" s="169"/>
      <c r="N197" s="161"/>
      <c r="O197" s="161"/>
      <c r="P197" s="161"/>
      <c r="Q197" s="161"/>
      <c r="R197" s="161"/>
      <c r="S197" s="161"/>
      <c r="T197" s="162"/>
      <c r="U197" s="16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 t="s">
        <v>115</v>
      </c>
      <c r="AF197" s="151">
        <v>0</v>
      </c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151"/>
      <c r="AV197" s="151"/>
      <c r="AW197" s="151"/>
      <c r="AX197" s="151"/>
      <c r="AY197" s="151"/>
      <c r="AZ197" s="151"/>
      <c r="BA197" s="151"/>
      <c r="BB197" s="151"/>
      <c r="BC197" s="151"/>
      <c r="BD197" s="151"/>
      <c r="BE197" s="151"/>
      <c r="BF197" s="151"/>
      <c r="BG197" s="151"/>
      <c r="BH197" s="151"/>
    </row>
    <row r="198" spans="1:60" x14ac:dyDescent="0.2">
      <c r="A198" s="153" t="s">
        <v>108</v>
      </c>
      <c r="B198" s="160" t="s">
        <v>67</v>
      </c>
      <c r="C198" s="186" t="s">
        <v>68</v>
      </c>
      <c r="D198" s="164"/>
      <c r="E198" s="168"/>
      <c r="F198" s="170"/>
      <c r="G198" s="170">
        <f>SUMIF(AE199:AE227,"&lt;&gt;NOR",G199:G227)</f>
        <v>0</v>
      </c>
      <c r="H198" s="170"/>
      <c r="I198" s="170">
        <f>SUM(I199:I227)</f>
        <v>7145.619999999999</v>
      </c>
      <c r="J198" s="170"/>
      <c r="K198" s="170">
        <f>SUM(K199:K227)</f>
        <v>46138.369999999995</v>
      </c>
      <c r="L198" s="170"/>
      <c r="M198" s="170">
        <f>SUM(M199:M227)</f>
        <v>0</v>
      </c>
      <c r="N198" s="164"/>
      <c r="O198" s="164">
        <f>SUM(O199:O227)</f>
        <v>35.984079999999992</v>
      </c>
      <c r="P198" s="164"/>
      <c r="Q198" s="164">
        <f>SUM(Q199:Q227)</f>
        <v>0</v>
      </c>
      <c r="R198" s="164"/>
      <c r="S198" s="164"/>
      <c r="T198" s="165"/>
      <c r="U198" s="164">
        <f>SUM(U199:U227)</f>
        <v>55.010000000000005</v>
      </c>
      <c r="AE198" t="s">
        <v>109</v>
      </c>
    </row>
    <row r="199" spans="1:60" outlineLevel="1" x14ac:dyDescent="0.2">
      <c r="A199" s="152">
        <v>67</v>
      </c>
      <c r="B199" s="159" t="s">
        <v>327</v>
      </c>
      <c r="C199" s="184" t="s">
        <v>328</v>
      </c>
      <c r="D199" s="161" t="s">
        <v>280</v>
      </c>
      <c r="E199" s="166">
        <v>178</v>
      </c>
      <c r="F199" s="169"/>
      <c r="G199" s="169"/>
      <c r="H199" s="169">
        <v>0</v>
      </c>
      <c r="I199" s="169">
        <f>ROUND(E199*H199,2)</f>
        <v>0</v>
      </c>
      <c r="J199" s="169">
        <v>18.100000000000001</v>
      </c>
      <c r="K199" s="169">
        <f>ROUND(E199*J199,2)</f>
        <v>3221.8</v>
      </c>
      <c r="L199" s="169">
        <v>21</v>
      </c>
      <c r="M199" s="169">
        <f>G199*(1+L199/100)</f>
        <v>0</v>
      </c>
      <c r="N199" s="161">
        <v>0</v>
      </c>
      <c r="O199" s="161">
        <f>ROUND(E199*N199,5)</f>
        <v>0</v>
      </c>
      <c r="P199" s="161">
        <v>0</v>
      </c>
      <c r="Q199" s="161">
        <f>ROUND(E199*P199,5)</f>
        <v>0</v>
      </c>
      <c r="R199" s="161"/>
      <c r="S199" s="161"/>
      <c r="T199" s="162">
        <v>0.05</v>
      </c>
      <c r="U199" s="161">
        <f>ROUND(E199*T199,2)</f>
        <v>8.9</v>
      </c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 t="s">
        <v>113</v>
      </c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151"/>
      <c r="AV199" s="151"/>
      <c r="AW199" s="151"/>
      <c r="AX199" s="151"/>
      <c r="AY199" s="151"/>
      <c r="AZ199" s="151"/>
      <c r="BA199" s="151"/>
      <c r="BB199" s="151"/>
      <c r="BC199" s="151"/>
      <c r="BD199" s="151"/>
      <c r="BE199" s="151"/>
      <c r="BF199" s="151"/>
      <c r="BG199" s="151"/>
      <c r="BH199" s="151"/>
    </row>
    <row r="200" spans="1:60" outlineLevel="1" x14ac:dyDescent="0.2">
      <c r="A200" s="152"/>
      <c r="B200" s="159"/>
      <c r="C200" s="185" t="s">
        <v>329</v>
      </c>
      <c r="D200" s="163"/>
      <c r="E200" s="167">
        <v>167</v>
      </c>
      <c r="F200" s="169"/>
      <c r="G200" s="169"/>
      <c r="H200" s="169"/>
      <c r="I200" s="169"/>
      <c r="J200" s="169"/>
      <c r="K200" s="169"/>
      <c r="L200" s="169"/>
      <c r="M200" s="169"/>
      <c r="N200" s="161"/>
      <c r="O200" s="161"/>
      <c r="P200" s="161"/>
      <c r="Q200" s="161"/>
      <c r="R200" s="161"/>
      <c r="S200" s="161"/>
      <c r="T200" s="162"/>
      <c r="U200" s="16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 t="s">
        <v>115</v>
      </c>
      <c r="AF200" s="151">
        <v>0</v>
      </c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151"/>
      <c r="AV200" s="151"/>
      <c r="AW200" s="151"/>
      <c r="AX200" s="151"/>
      <c r="AY200" s="151"/>
      <c r="AZ200" s="151"/>
      <c r="BA200" s="151"/>
      <c r="BB200" s="151"/>
      <c r="BC200" s="151"/>
      <c r="BD200" s="151"/>
      <c r="BE200" s="151"/>
      <c r="BF200" s="151"/>
      <c r="BG200" s="151"/>
      <c r="BH200" s="151"/>
    </row>
    <row r="201" spans="1:60" outlineLevel="1" x14ac:dyDescent="0.2">
      <c r="A201" s="152"/>
      <c r="B201" s="159"/>
      <c r="C201" s="185" t="s">
        <v>330</v>
      </c>
      <c r="D201" s="163"/>
      <c r="E201" s="167">
        <v>11</v>
      </c>
      <c r="F201" s="169"/>
      <c r="G201" s="169"/>
      <c r="H201" s="169"/>
      <c r="I201" s="169"/>
      <c r="J201" s="169"/>
      <c r="K201" s="169"/>
      <c r="L201" s="169"/>
      <c r="M201" s="169"/>
      <c r="N201" s="161"/>
      <c r="O201" s="161"/>
      <c r="P201" s="161"/>
      <c r="Q201" s="161"/>
      <c r="R201" s="161"/>
      <c r="S201" s="161"/>
      <c r="T201" s="162"/>
      <c r="U201" s="16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 t="s">
        <v>115</v>
      </c>
      <c r="AF201" s="151">
        <v>0</v>
      </c>
      <c r="AG201" s="151"/>
      <c r="AH201" s="151"/>
      <c r="AI201" s="151"/>
      <c r="AJ201" s="151"/>
      <c r="AK201" s="151"/>
      <c r="AL201" s="151"/>
      <c r="AM201" s="151"/>
      <c r="AN201" s="151"/>
      <c r="AO201" s="151"/>
      <c r="AP201" s="151"/>
      <c r="AQ201" s="151"/>
      <c r="AR201" s="151"/>
      <c r="AS201" s="151"/>
      <c r="AT201" s="151"/>
      <c r="AU201" s="151"/>
      <c r="AV201" s="151"/>
      <c r="AW201" s="151"/>
      <c r="AX201" s="151"/>
      <c r="AY201" s="151"/>
      <c r="AZ201" s="151"/>
      <c r="BA201" s="151"/>
      <c r="BB201" s="151"/>
      <c r="BC201" s="151"/>
      <c r="BD201" s="151"/>
      <c r="BE201" s="151"/>
      <c r="BF201" s="151"/>
      <c r="BG201" s="151"/>
      <c r="BH201" s="151"/>
    </row>
    <row r="202" spans="1:60" outlineLevel="1" x14ac:dyDescent="0.2">
      <c r="A202" s="152">
        <v>68</v>
      </c>
      <c r="B202" s="159" t="s">
        <v>331</v>
      </c>
      <c r="C202" s="184" t="s">
        <v>332</v>
      </c>
      <c r="D202" s="161" t="s">
        <v>280</v>
      </c>
      <c r="E202" s="166">
        <v>170.34</v>
      </c>
      <c r="F202" s="169"/>
      <c r="G202" s="169"/>
      <c r="H202" s="169">
        <v>35</v>
      </c>
      <c r="I202" s="169">
        <f>ROUND(E202*H202,2)</f>
        <v>5961.9</v>
      </c>
      <c r="J202" s="169">
        <v>0</v>
      </c>
      <c r="K202" s="169">
        <f>ROUND(E202*J202,2)</f>
        <v>0</v>
      </c>
      <c r="L202" s="169">
        <v>21</v>
      </c>
      <c r="M202" s="169">
        <f>G202*(1+L202/100)</f>
        <v>0</v>
      </c>
      <c r="N202" s="161">
        <v>4.8000000000000001E-4</v>
      </c>
      <c r="O202" s="161">
        <f>ROUND(E202*N202,5)</f>
        <v>8.1759999999999999E-2</v>
      </c>
      <c r="P202" s="161">
        <v>0</v>
      </c>
      <c r="Q202" s="161">
        <f>ROUND(E202*P202,5)</f>
        <v>0</v>
      </c>
      <c r="R202" s="161"/>
      <c r="S202" s="161"/>
      <c r="T202" s="162">
        <v>0</v>
      </c>
      <c r="U202" s="161">
        <f>ROUND(E202*T202,2)</f>
        <v>0</v>
      </c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 t="s">
        <v>219</v>
      </c>
      <c r="AF202" s="151"/>
      <c r="AG202" s="151"/>
      <c r="AH202" s="151"/>
      <c r="AI202" s="151"/>
      <c r="AJ202" s="151"/>
      <c r="AK202" s="151"/>
      <c r="AL202" s="151"/>
      <c r="AM202" s="151"/>
      <c r="AN202" s="151"/>
      <c r="AO202" s="151"/>
      <c r="AP202" s="151"/>
      <c r="AQ202" s="151"/>
      <c r="AR202" s="151"/>
      <c r="AS202" s="151"/>
      <c r="AT202" s="151"/>
      <c r="AU202" s="151"/>
      <c r="AV202" s="151"/>
      <c r="AW202" s="151"/>
      <c r="AX202" s="151"/>
      <c r="AY202" s="151"/>
      <c r="AZ202" s="151"/>
      <c r="BA202" s="151"/>
      <c r="BB202" s="151"/>
      <c r="BC202" s="151"/>
      <c r="BD202" s="151"/>
      <c r="BE202" s="151"/>
      <c r="BF202" s="151"/>
      <c r="BG202" s="151"/>
      <c r="BH202" s="151"/>
    </row>
    <row r="203" spans="1:60" outlineLevel="1" x14ac:dyDescent="0.2">
      <c r="A203" s="152"/>
      <c r="B203" s="159"/>
      <c r="C203" s="185" t="s">
        <v>333</v>
      </c>
      <c r="D203" s="163"/>
      <c r="E203" s="167">
        <v>170.34</v>
      </c>
      <c r="F203" s="169"/>
      <c r="G203" s="169"/>
      <c r="H203" s="169"/>
      <c r="I203" s="169"/>
      <c r="J203" s="169"/>
      <c r="K203" s="169"/>
      <c r="L203" s="169"/>
      <c r="M203" s="169"/>
      <c r="N203" s="161"/>
      <c r="O203" s="161"/>
      <c r="P203" s="161"/>
      <c r="Q203" s="161"/>
      <c r="R203" s="161"/>
      <c r="S203" s="161"/>
      <c r="T203" s="162"/>
      <c r="U203" s="16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 t="s">
        <v>115</v>
      </c>
      <c r="AF203" s="151">
        <v>0</v>
      </c>
      <c r="AG203" s="151"/>
      <c r="AH203" s="151"/>
      <c r="AI203" s="151"/>
      <c r="AJ203" s="151"/>
      <c r="AK203" s="151"/>
      <c r="AL203" s="151"/>
      <c r="AM203" s="151"/>
      <c r="AN203" s="151"/>
      <c r="AO203" s="151"/>
      <c r="AP203" s="151"/>
      <c r="AQ203" s="151"/>
      <c r="AR203" s="151"/>
      <c r="AS203" s="151"/>
      <c r="AT203" s="151"/>
      <c r="AU203" s="151"/>
      <c r="AV203" s="151"/>
      <c r="AW203" s="151"/>
      <c r="AX203" s="151"/>
      <c r="AY203" s="151"/>
      <c r="AZ203" s="151"/>
      <c r="BA203" s="151"/>
      <c r="BB203" s="151"/>
      <c r="BC203" s="151"/>
      <c r="BD203" s="151"/>
      <c r="BE203" s="151"/>
      <c r="BF203" s="151"/>
      <c r="BG203" s="151"/>
      <c r="BH203" s="151"/>
    </row>
    <row r="204" spans="1:60" outlineLevel="1" x14ac:dyDescent="0.2">
      <c r="A204" s="152">
        <v>69</v>
      </c>
      <c r="B204" s="159" t="s">
        <v>334</v>
      </c>
      <c r="C204" s="184" t="s">
        <v>335</v>
      </c>
      <c r="D204" s="161" t="s">
        <v>280</v>
      </c>
      <c r="E204" s="166">
        <v>11.22</v>
      </c>
      <c r="F204" s="169"/>
      <c r="G204" s="169"/>
      <c r="H204" s="169">
        <v>97.8</v>
      </c>
      <c r="I204" s="169">
        <f>ROUND(E204*H204,2)</f>
        <v>1097.32</v>
      </c>
      <c r="J204" s="169">
        <v>0</v>
      </c>
      <c r="K204" s="169">
        <f>ROUND(E204*J204,2)</f>
        <v>0</v>
      </c>
      <c r="L204" s="169">
        <v>21</v>
      </c>
      <c r="M204" s="169">
        <f>G204*(1+L204/100)</f>
        <v>0</v>
      </c>
      <c r="N204" s="161">
        <v>8.0000000000000004E-4</v>
      </c>
      <c r="O204" s="161">
        <f>ROUND(E204*N204,5)</f>
        <v>8.9800000000000001E-3</v>
      </c>
      <c r="P204" s="161">
        <v>0</v>
      </c>
      <c r="Q204" s="161">
        <f>ROUND(E204*P204,5)</f>
        <v>0</v>
      </c>
      <c r="R204" s="161"/>
      <c r="S204" s="161"/>
      <c r="T204" s="162">
        <v>0</v>
      </c>
      <c r="U204" s="161">
        <f>ROUND(E204*T204,2)</f>
        <v>0</v>
      </c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 t="s">
        <v>219</v>
      </c>
      <c r="AF204" s="151"/>
      <c r="AG204" s="151"/>
      <c r="AH204" s="151"/>
      <c r="AI204" s="151"/>
      <c r="AJ204" s="151"/>
      <c r="AK204" s="151"/>
      <c r="AL204" s="151"/>
      <c r="AM204" s="151"/>
      <c r="AN204" s="151"/>
      <c r="AO204" s="151"/>
      <c r="AP204" s="151"/>
      <c r="AQ204" s="151"/>
      <c r="AR204" s="151"/>
      <c r="AS204" s="151"/>
      <c r="AT204" s="151"/>
      <c r="AU204" s="151"/>
      <c r="AV204" s="151"/>
      <c r="AW204" s="151"/>
      <c r="AX204" s="151"/>
      <c r="AY204" s="151"/>
      <c r="AZ204" s="151"/>
      <c r="BA204" s="151"/>
      <c r="BB204" s="151"/>
      <c r="BC204" s="151"/>
      <c r="BD204" s="151"/>
      <c r="BE204" s="151"/>
      <c r="BF204" s="151"/>
      <c r="BG204" s="151"/>
      <c r="BH204" s="151"/>
    </row>
    <row r="205" spans="1:60" outlineLevel="1" x14ac:dyDescent="0.2">
      <c r="A205" s="152"/>
      <c r="B205" s="159"/>
      <c r="C205" s="185" t="s">
        <v>336</v>
      </c>
      <c r="D205" s="163"/>
      <c r="E205" s="167">
        <v>11.22</v>
      </c>
      <c r="F205" s="169"/>
      <c r="G205" s="169"/>
      <c r="H205" s="169"/>
      <c r="I205" s="169"/>
      <c r="J205" s="169"/>
      <c r="K205" s="169"/>
      <c r="L205" s="169"/>
      <c r="M205" s="169"/>
      <c r="N205" s="161"/>
      <c r="O205" s="161"/>
      <c r="P205" s="161"/>
      <c r="Q205" s="161"/>
      <c r="R205" s="161"/>
      <c r="S205" s="161"/>
      <c r="T205" s="162"/>
      <c r="U205" s="16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 t="s">
        <v>115</v>
      </c>
      <c r="AF205" s="151">
        <v>0</v>
      </c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1"/>
      <c r="AR205" s="151"/>
      <c r="AS205" s="151"/>
      <c r="AT205" s="151"/>
      <c r="AU205" s="151"/>
      <c r="AV205" s="151"/>
      <c r="AW205" s="151"/>
      <c r="AX205" s="151"/>
      <c r="AY205" s="151"/>
      <c r="AZ205" s="151"/>
      <c r="BA205" s="151"/>
      <c r="BB205" s="151"/>
      <c r="BC205" s="151"/>
      <c r="BD205" s="151"/>
      <c r="BE205" s="151"/>
      <c r="BF205" s="151"/>
      <c r="BG205" s="151"/>
      <c r="BH205" s="151"/>
    </row>
    <row r="206" spans="1:60" outlineLevel="1" x14ac:dyDescent="0.2">
      <c r="A206" s="152">
        <v>70</v>
      </c>
      <c r="B206" s="159" t="s">
        <v>337</v>
      </c>
      <c r="C206" s="184" t="s">
        <v>338</v>
      </c>
      <c r="D206" s="161" t="s">
        <v>150</v>
      </c>
      <c r="E206" s="166">
        <v>310.29999999999995</v>
      </c>
      <c r="F206" s="169"/>
      <c r="G206" s="169"/>
      <c r="H206" s="169">
        <v>0</v>
      </c>
      <c r="I206" s="169">
        <f>ROUND(E206*H206,2)</f>
        <v>0</v>
      </c>
      <c r="J206" s="169">
        <v>34.1</v>
      </c>
      <c r="K206" s="169">
        <f>ROUND(E206*J206,2)</f>
        <v>10581.23</v>
      </c>
      <c r="L206" s="169">
        <v>21</v>
      </c>
      <c r="M206" s="169">
        <f>G206*(1+L206/100)</f>
        <v>0</v>
      </c>
      <c r="N206" s="161">
        <v>1.8000000000000001E-4</v>
      </c>
      <c r="O206" s="161">
        <f>ROUND(E206*N206,5)</f>
        <v>5.5849999999999997E-2</v>
      </c>
      <c r="P206" s="161">
        <v>0</v>
      </c>
      <c r="Q206" s="161">
        <f>ROUND(E206*P206,5)</f>
        <v>0</v>
      </c>
      <c r="R206" s="161"/>
      <c r="S206" s="161"/>
      <c r="T206" s="162">
        <v>0.08</v>
      </c>
      <c r="U206" s="161">
        <f>ROUND(E206*T206,2)</f>
        <v>24.82</v>
      </c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 t="s">
        <v>113</v>
      </c>
      <c r="AF206" s="151"/>
      <c r="AG206" s="151"/>
      <c r="AH206" s="151"/>
      <c r="AI206" s="151"/>
      <c r="AJ206" s="151"/>
      <c r="AK206" s="151"/>
      <c r="AL206" s="151"/>
      <c r="AM206" s="151"/>
      <c r="AN206" s="151"/>
      <c r="AO206" s="151"/>
      <c r="AP206" s="151"/>
      <c r="AQ206" s="151"/>
      <c r="AR206" s="151"/>
      <c r="AS206" s="151"/>
      <c r="AT206" s="151"/>
      <c r="AU206" s="151"/>
      <c r="AV206" s="151"/>
      <c r="AW206" s="151"/>
      <c r="AX206" s="151"/>
      <c r="AY206" s="151"/>
      <c r="AZ206" s="151"/>
      <c r="BA206" s="151"/>
      <c r="BB206" s="151"/>
      <c r="BC206" s="151"/>
      <c r="BD206" s="151"/>
      <c r="BE206" s="151"/>
      <c r="BF206" s="151"/>
      <c r="BG206" s="151"/>
      <c r="BH206" s="151"/>
    </row>
    <row r="207" spans="1:60" outlineLevel="1" x14ac:dyDescent="0.2">
      <c r="A207" s="152"/>
      <c r="B207" s="159"/>
      <c r="C207" s="185" t="s">
        <v>339</v>
      </c>
      <c r="D207" s="163"/>
      <c r="E207" s="167">
        <v>283.89999999999998</v>
      </c>
      <c r="F207" s="169"/>
      <c r="G207" s="169"/>
      <c r="H207" s="169"/>
      <c r="I207" s="169"/>
      <c r="J207" s="169"/>
      <c r="K207" s="169"/>
      <c r="L207" s="169"/>
      <c r="M207" s="169"/>
      <c r="N207" s="161"/>
      <c r="O207" s="161"/>
      <c r="P207" s="161"/>
      <c r="Q207" s="161"/>
      <c r="R207" s="161"/>
      <c r="S207" s="161"/>
      <c r="T207" s="162"/>
      <c r="U207" s="16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 t="s">
        <v>115</v>
      </c>
      <c r="AF207" s="151">
        <v>0</v>
      </c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  <c r="AQ207" s="151"/>
      <c r="AR207" s="151"/>
      <c r="AS207" s="151"/>
      <c r="AT207" s="151"/>
      <c r="AU207" s="151"/>
      <c r="AV207" s="151"/>
      <c r="AW207" s="151"/>
      <c r="AX207" s="151"/>
      <c r="AY207" s="151"/>
      <c r="AZ207" s="151"/>
      <c r="BA207" s="151"/>
      <c r="BB207" s="151"/>
      <c r="BC207" s="151"/>
      <c r="BD207" s="151"/>
      <c r="BE207" s="151"/>
      <c r="BF207" s="151"/>
      <c r="BG207" s="151"/>
      <c r="BH207" s="151"/>
    </row>
    <row r="208" spans="1:60" outlineLevel="1" x14ac:dyDescent="0.2">
      <c r="A208" s="152"/>
      <c r="B208" s="159"/>
      <c r="C208" s="185" t="s">
        <v>340</v>
      </c>
      <c r="D208" s="163"/>
      <c r="E208" s="167">
        <v>26.4</v>
      </c>
      <c r="F208" s="169"/>
      <c r="G208" s="169"/>
      <c r="H208" s="169"/>
      <c r="I208" s="169"/>
      <c r="J208" s="169"/>
      <c r="K208" s="169"/>
      <c r="L208" s="169"/>
      <c r="M208" s="169"/>
      <c r="N208" s="161"/>
      <c r="O208" s="161"/>
      <c r="P208" s="161"/>
      <c r="Q208" s="161"/>
      <c r="R208" s="161"/>
      <c r="S208" s="161"/>
      <c r="T208" s="162"/>
      <c r="U208" s="161"/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 t="s">
        <v>115</v>
      </c>
      <c r="AF208" s="151">
        <v>0</v>
      </c>
      <c r="AG208" s="151"/>
      <c r="AH208" s="151"/>
      <c r="AI208" s="151"/>
      <c r="AJ208" s="151"/>
      <c r="AK208" s="151"/>
      <c r="AL208" s="151"/>
      <c r="AM208" s="151"/>
      <c r="AN208" s="151"/>
      <c r="AO208" s="151"/>
      <c r="AP208" s="151"/>
      <c r="AQ208" s="151"/>
      <c r="AR208" s="151"/>
      <c r="AS208" s="151"/>
      <c r="AT208" s="151"/>
      <c r="AU208" s="151"/>
      <c r="AV208" s="151"/>
      <c r="AW208" s="151"/>
      <c r="AX208" s="151"/>
      <c r="AY208" s="151"/>
      <c r="AZ208" s="151"/>
      <c r="BA208" s="151"/>
      <c r="BB208" s="151"/>
      <c r="BC208" s="151"/>
      <c r="BD208" s="151"/>
      <c r="BE208" s="151"/>
      <c r="BF208" s="151"/>
      <c r="BG208" s="151"/>
      <c r="BH208" s="151"/>
    </row>
    <row r="209" spans="1:60" outlineLevel="1" x14ac:dyDescent="0.2">
      <c r="A209" s="152">
        <v>71</v>
      </c>
      <c r="B209" s="159" t="s">
        <v>341</v>
      </c>
      <c r="C209" s="184" t="s">
        <v>342</v>
      </c>
      <c r="D209" s="161" t="s">
        <v>150</v>
      </c>
      <c r="E209" s="166">
        <v>341.33</v>
      </c>
      <c r="F209" s="169"/>
      <c r="G209" s="169"/>
      <c r="H209" s="169">
        <v>0</v>
      </c>
      <c r="I209" s="169">
        <f>ROUND(E209*H209,2)</f>
        <v>0</v>
      </c>
      <c r="J209" s="169">
        <v>18</v>
      </c>
      <c r="K209" s="169">
        <f>ROUND(E209*J209,2)</f>
        <v>6143.94</v>
      </c>
      <c r="L209" s="169">
        <v>21</v>
      </c>
      <c r="M209" s="169">
        <f>G209*(1+L209/100)</f>
        <v>0</v>
      </c>
      <c r="N209" s="161">
        <v>2.0000000000000001E-4</v>
      </c>
      <c r="O209" s="161">
        <f>ROUND(E209*N209,5)</f>
        <v>6.8269999999999997E-2</v>
      </c>
      <c r="P209" s="161">
        <v>0</v>
      </c>
      <c r="Q209" s="161">
        <f>ROUND(E209*P209,5)</f>
        <v>0</v>
      </c>
      <c r="R209" s="161"/>
      <c r="S209" s="161"/>
      <c r="T209" s="162">
        <v>0</v>
      </c>
      <c r="U209" s="161">
        <f>ROUND(E209*T209,2)</f>
        <v>0</v>
      </c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 t="s">
        <v>113</v>
      </c>
      <c r="AF209" s="151"/>
      <c r="AG209" s="151"/>
      <c r="AH209" s="151"/>
      <c r="AI209" s="151"/>
      <c r="AJ209" s="151"/>
      <c r="AK209" s="151"/>
      <c r="AL209" s="151"/>
      <c r="AM209" s="151"/>
      <c r="AN209" s="151"/>
      <c r="AO209" s="151"/>
      <c r="AP209" s="151"/>
      <c r="AQ209" s="151"/>
      <c r="AR209" s="151"/>
      <c r="AS209" s="151"/>
      <c r="AT209" s="151"/>
      <c r="AU209" s="151"/>
      <c r="AV209" s="151"/>
      <c r="AW209" s="151"/>
      <c r="AX209" s="151"/>
      <c r="AY209" s="151"/>
      <c r="AZ209" s="151"/>
      <c r="BA209" s="151"/>
      <c r="BB209" s="151"/>
      <c r="BC209" s="151"/>
      <c r="BD209" s="151"/>
      <c r="BE209" s="151"/>
      <c r="BF209" s="151"/>
      <c r="BG209" s="151"/>
      <c r="BH209" s="151"/>
    </row>
    <row r="210" spans="1:60" outlineLevel="1" x14ac:dyDescent="0.2">
      <c r="A210" s="152"/>
      <c r="B210" s="159"/>
      <c r="C210" s="185" t="s">
        <v>343</v>
      </c>
      <c r="D210" s="163"/>
      <c r="E210" s="167">
        <v>312.29000000000002</v>
      </c>
      <c r="F210" s="169"/>
      <c r="G210" s="169"/>
      <c r="H210" s="169"/>
      <c r="I210" s="169"/>
      <c r="J210" s="169"/>
      <c r="K210" s="169"/>
      <c r="L210" s="169"/>
      <c r="M210" s="169"/>
      <c r="N210" s="161"/>
      <c r="O210" s="161"/>
      <c r="P210" s="161"/>
      <c r="Q210" s="161"/>
      <c r="R210" s="161"/>
      <c r="S210" s="161"/>
      <c r="T210" s="162"/>
      <c r="U210" s="161"/>
      <c r="V210" s="151"/>
      <c r="W210" s="151"/>
      <c r="X210" s="151"/>
      <c r="Y210" s="151"/>
      <c r="Z210" s="151"/>
      <c r="AA210" s="151"/>
      <c r="AB210" s="151"/>
      <c r="AC210" s="151"/>
      <c r="AD210" s="151"/>
      <c r="AE210" s="151" t="s">
        <v>115</v>
      </c>
      <c r="AF210" s="151">
        <v>0</v>
      </c>
      <c r="AG210" s="151"/>
      <c r="AH210" s="151"/>
      <c r="AI210" s="151"/>
      <c r="AJ210" s="151"/>
      <c r="AK210" s="151"/>
      <c r="AL210" s="151"/>
      <c r="AM210" s="151"/>
      <c r="AN210" s="151"/>
      <c r="AO210" s="151"/>
      <c r="AP210" s="151"/>
      <c r="AQ210" s="151"/>
      <c r="AR210" s="151"/>
      <c r="AS210" s="151"/>
      <c r="AT210" s="151"/>
      <c r="AU210" s="151"/>
      <c r="AV210" s="151"/>
      <c r="AW210" s="151"/>
      <c r="AX210" s="151"/>
      <c r="AY210" s="151"/>
      <c r="AZ210" s="151"/>
      <c r="BA210" s="151"/>
      <c r="BB210" s="151"/>
      <c r="BC210" s="151"/>
      <c r="BD210" s="151"/>
      <c r="BE210" s="151"/>
      <c r="BF210" s="151"/>
      <c r="BG210" s="151"/>
      <c r="BH210" s="151"/>
    </row>
    <row r="211" spans="1:60" outlineLevel="1" x14ac:dyDescent="0.2">
      <c r="A211" s="152"/>
      <c r="B211" s="159"/>
      <c r="C211" s="185" t="s">
        <v>344</v>
      </c>
      <c r="D211" s="163"/>
      <c r="E211" s="167">
        <v>29.04</v>
      </c>
      <c r="F211" s="169"/>
      <c r="G211" s="169"/>
      <c r="H211" s="169"/>
      <c r="I211" s="169"/>
      <c r="J211" s="169"/>
      <c r="K211" s="169"/>
      <c r="L211" s="169"/>
      <c r="M211" s="169"/>
      <c r="N211" s="161"/>
      <c r="O211" s="161"/>
      <c r="P211" s="161"/>
      <c r="Q211" s="161"/>
      <c r="R211" s="161"/>
      <c r="S211" s="161"/>
      <c r="T211" s="162"/>
      <c r="U211" s="161"/>
      <c r="V211" s="151"/>
      <c r="W211" s="151"/>
      <c r="X211" s="151"/>
      <c r="Y211" s="151"/>
      <c r="Z211" s="151"/>
      <c r="AA211" s="151"/>
      <c r="AB211" s="151"/>
      <c r="AC211" s="151"/>
      <c r="AD211" s="151"/>
      <c r="AE211" s="151" t="s">
        <v>115</v>
      </c>
      <c r="AF211" s="151">
        <v>0</v>
      </c>
      <c r="AG211" s="151"/>
      <c r="AH211" s="151"/>
      <c r="AI211" s="151"/>
      <c r="AJ211" s="151"/>
      <c r="AK211" s="151"/>
      <c r="AL211" s="151"/>
      <c r="AM211" s="151"/>
      <c r="AN211" s="151"/>
      <c r="AO211" s="151"/>
      <c r="AP211" s="151"/>
      <c r="AQ211" s="151"/>
      <c r="AR211" s="151"/>
      <c r="AS211" s="151"/>
      <c r="AT211" s="151"/>
      <c r="AU211" s="151"/>
      <c r="AV211" s="151"/>
      <c r="AW211" s="151"/>
      <c r="AX211" s="151"/>
      <c r="AY211" s="151"/>
      <c r="AZ211" s="151"/>
      <c r="BA211" s="151"/>
      <c r="BB211" s="151"/>
      <c r="BC211" s="151"/>
      <c r="BD211" s="151"/>
      <c r="BE211" s="151"/>
      <c r="BF211" s="151"/>
      <c r="BG211" s="151"/>
      <c r="BH211" s="151"/>
    </row>
    <row r="212" spans="1:60" outlineLevel="1" x14ac:dyDescent="0.2">
      <c r="A212" s="152">
        <v>72</v>
      </c>
      <c r="B212" s="159" t="s">
        <v>345</v>
      </c>
      <c r="C212" s="184" t="s">
        <v>346</v>
      </c>
      <c r="D212" s="161" t="s">
        <v>112</v>
      </c>
      <c r="E212" s="166">
        <v>13.845000000000001</v>
      </c>
      <c r="F212" s="169"/>
      <c r="G212" s="169"/>
      <c r="H212" s="169">
        <v>0</v>
      </c>
      <c r="I212" s="169">
        <f>ROUND(E212*H212,2)</f>
        <v>0</v>
      </c>
      <c r="J212" s="169">
        <v>1160</v>
      </c>
      <c r="K212" s="169">
        <f>ROUND(E212*J212,2)</f>
        <v>16060.2</v>
      </c>
      <c r="L212" s="169">
        <v>21</v>
      </c>
      <c r="M212" s="169">
        <f>G212*(1+L212/100)</f>
        <v>0</v>
      </c>
      <c r="N212" s="161">
        <v>1.665</v>
      </c>
      <c r="O212" s="161">
        <f>ROUND(E212*N212,5)</f>
        <v>23.051929999999999</v>
      </c>
      <c r="P212" s="161">
        <v>0</v>
      </c>
      <c r="Q212" s="161">
        <f>ROUND(E212*P212,5)</f>
        <v>0</v>
      </c>
      <c r="R212" s="161"/>
      <c r="S212" s="161"/>
      <c r="T212" s="162">
        <v>0.92</v>
      </c>
      <c r="U212" s="161">
        <f>ROUND(E212*T212,2)</f>
        <v>12.74</v>
      </c>
      <c r="V212" s="151"/>
      <c r="W212" s="151"/>
      <c r="X212" s="151"/>
      <c r="Y212" s="151"/>
      <c r="Z212" s="151"/>
      <c r="AA212" s="151"/>
      <c r="AB212" s="151"/>
      <c r="AC212" s="151"/>
      <c r="AD212" s="151"/>
      <c r="AE212" s="151" t="s">
        <v>113</v>
      </c>
      <c r="AF212" s="151"/>
      <c r="AG212" s="151"/>
      <c r="AH212" s="151"/>
      <c r="AI212" s="151"/>
      <c r="AJ212" s="151"/>
      <c r="AK212" s="151"/>
      <c r="AL212" s="151"/>
      <c r="AM212" s="151"/>
      <c r="AN212" s="151"/>
      <c r="AO212" s="151"/>
      <c r="AP212" s="151"/>
      <c r="AQ212" s="151"/>
      <c r="AR212" s="151"/>
      <c r="AS212" s="151"/>
      <c r="AT212" s="151"/>
      <c r="AU212" s="151"/>
      <c r="AV212" s="151"/>
      <c r="AW212" s="151"/>
      <c r="AX212" s="151"/>
      <c r="AY212" s="151"/>
      <c r="AZ212" s="151"/>
      <c r="BA212" s="151"/>
      <c r="BB212" s="151"/>
      <c r="BC212" s="151"/>
      <c r="BD212" s="151"/>
      <c r="BE212" s="151"/>
      <c r="BF212" s="151"/>
      <c r="BG212" s="151"/>
      <c r="BH212" s="151"/>
    </row>
    <row r="213" spans="1:60" outlineLevel="1" x14ac:dyDescent="0.2">
      <c r="A213" s="152"/>
      <c r="B213" s="159"/>
      <c r="C213" s="242" t="s">
        <v>347</v>
      </c>
      <c r="D213" s="243"/>
      <c r="E213" s="244"/>
      <c r="F213" s="245"/>
      <c r="G213" s="246"/>
      <c r="H213" s="169"/>
      <c r="I213" s="169"/>
      <c r="J213" s="169"/>
      <c r="K213" s="169"/>
      <c r="L213" s="169"/>
      <c r="M213" s="169"/>
      <c r="N213" s="161"/>
      <c r="O213" s="161"/>
      <c r="P213" s="161"/>
      <c r="Q213" s="161"/>
      <c r="R213" s="161"/>
      <c r="S213" s="161"/>
      <c r="T213" s="162"/>
      <c r="U213" s="161"/>
      <c r="V213" s="151"/>
      <c r="W213" s="151"/>
      <c r="X213" s="151"/>
      <c r="Y213" s="151"/>
      <c r="Z213" s="151"/>
      <c r="AA213" s="151"/>
      <c r="AB213" s="151"/>
      <c r="AC213" s="151"/>
      <c r="AD213" s="151"/>
      <c r="AE213" s="151" t="s">
        <v>172</v>
      </c>
      <c r="AF213" s="151"/>
      <c r="AG213" s="151"/>
      <c r="AH213" s="151"/>
      <c r="AI213" s="151"/>
      <c r="AJ213" s="151"/>
      <c r="AK213" s="151"/>
      <c r="AL213" s="151"/>
      <c r="AM213" s="151"/>
      <c r="AN213" s="151"/>
      <c r="AO213" s="151"/>
      <c r="AP213" s="151"/>
      <c r="AQ213" s="151"/>
      <c r="AR213" s="151"/>
      <c r="AS213" s="151"/>
      <c r="AT213" s="151"/>
      <c r="AU213" s="151"/>
      <c r="AV213" s="151"/>
      <c r="AW213" s="151"/>
      <c r="AX213" s="151"/>
      <c r="AY213" s="151"/>
      <c r="AZ213" s="151"/>
      <c r="BA213" s="154" t="str">
        <f>C213</f>
        <v>Změna frakce na 4-8 mm.</v>
      </c>
      <c r="BB213" s="151"/>
      <c r="BC213" s="151"/>
      <c r="BD213" s="151"/>
      <c r="BE213" s="151"/>
      <c r="BF213" s="151"/>
      <c r="BG213" s="151"/>
      <c r="BH213" s="151"/>
    </row>
    <row r="214" spans="1:60" outlineLevel="1" x14ac:dyDescent="0.2">
      <c r="A214" s="152"/>
      <c r="B214" s="159"/>
      <c r="C214" s="185" t="s">
        <v>348</v>
      </c>
      <c r="D214" s="163"/>
      <c r="E214" s="167">
        <v>12.525</v>
      </c>
      <c r="F214" s="169"/>
      <c r="G214" s="169"/>
      <c r="H214" s="169"/>
      <c r="I214" s="169"/>
      <c r="J214" s="169"/>
      <c r="K214" s="169"/>
      <c r="L214" s="169"/>
      <c r="M214" s="169"/>
      <c r="N214" s="161"/>
      <c r="O214" s="161"/>
      <c r="P214" s="161"/>
      <c r="Q214" s="161"/>
      <c r="R214" s="161"/>
      <c r="S214" s="161"/>
      <c r="T214" s="162"/>
      <c r="U214" s="161"/>
      <c r="V214" s="151"/>
      <c r="W214" s="151"/>
      <c r="X214" s="151"/>
      <c r="Y214" s="151"/>
      <c r="Z214" s="151"/>
      <c r="AA214" s="151"/>
      <c r="AB214" s="151"/>
      <c r="AC214" s="151"/>
      <c r="AD214" s="151"/>
      <c r="AE214" s="151" t="s">
        <v>115</v>
      </c>
      <c r="AF214" s="151">
        <v>0</v>
      </c>
      <c r="AG214" s="151"/>
      <c r="AH214" s="151"/>
      <c r="AI214" s="151"/>
      <c r="AJ214" s="151"/>
      <c r="AK214" s="151"/>
      <c r="AL214" s="151"/>
      <c r="AM214" s="151"/>
      <c r="AN214" s="151"/>
      <c r="AO214" s="151"/>
      <c r="AP214" s="151"/>
      <c r="AQ214" s="151"/>
      <c r="AR214" s="151"/>
      <c r="AS214" s="151"/>
      <c r="AT214" s="151"/>
      <c r="AU214" s="151"/>
      <c r="AV214" s="151"/>
      <c r="AW214" s="151"/>
      <c r="AX214" s="151"/>
      <c r="AY214" s="151"/>
      <c r="AZ214" s="151"/>
      <c r="BA214" s="151"/>
      <c r="BB214" s="151"/>
      <c r="BC214" s="151"/>
      <c r="BD214" s="151"/>
      <c r="BE214" s="151"/>
      <c r="BF214" s="151"/>
      <c r="BG214" s="151"/>
      <c r="BH214" s="151"/>
    </row>
    <row r="215" spans="1:60" outlineLevel="1" x14ac:dyDescent="0.2">
      <c r="A215" s="152"/>
      <c r="B215" s="159"/>
      <c r="C215" s="185" t="s">
        <v>349</v>
      </c>
      <c r="D215" s="163"/>
      <c r="E215" s="167">
        <v>1.32</v>
      </c>
      <c r="F215" s="169"/>
      <c r="G215" s="169"/>
      <c r="H215" s="169"/>
      <c r="I215" s="169"/>
      <c r="J215" s="169"/>
      <c r="K215" s="169"/>
      <c r="L215" s="169"/>
      <c r="M215" s="169"/>
      <c r="N215" s="161"/>
      <c r="O215" s="161"/>
      <c r="P215" s="161"/>
      <c r="Q215" s="161"/>
      <c r="R215" s="161"/>
      <c r="S215" s="161"/>
      <c r="T215" s="162"/>
      <c r="U215" s="16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 t="s">
        <v>115</v>
      </c>
      <c r="AF215" s="151">
        <v>0</v>
      </c>
      <c r="AG215" s="151"/>
      <c r="AH215" s="151"/>
      <c r="AI215" s="151"/>
      <c r="AJ215" s="151"/>
      <c r="AK215" s="151"/>
      <c r="AL215" s="151"/>
      <c r="AM215" s="151"/>
      <c r="AN215" s="151"/>
      <c r="AO215" s="151"/>
      <c r="AP215" s="151"/>
      <c r="AQ215" s="151"/>
      <c r="AR215" s="151"/>
      <c r="AS215" s="151"/>
      <c r="AT215" s="151"/>
      <c r="AU215" s="151"/>
      <c r="AV215" s="151"/>
      <c r="AW215" s="151"/>
      <c r="AX215" s="151"/>
      <c r="AY215" s="151"/>
      <c r="AZ215" s="151"/>
      <c r="BA215" s="151"/>
      <c r="BB215" s="151"/>
      <c r="BC215" s="151"/>
      <c r="BD215" s="151"/>
      <c r="BE215" s="151"/>
      <c r="BF215" s="151"/>
      <c r="BG215" s="151"/>
      <c r="BH215" s="151"/>
    </row>
    <row r="216" spans="1:60" outlineLevel="1" x14ac:dyDescent="0.2">
      <c r="A216" s="152">
        <v>73</v>
      </c>
      <c r="B216" s="159" t="s">
        <v>345</v>
      </c>
      <c r="C216" s="184" t="s">
        <v>346</v>
      </c>
      <c r="D216" s="161" t="s">
        <v>112</v>
      </c>
      <c r="E216" s="166">
        <v>7.6349999999999998</v>
      </c>
      <c r="F216" s="169"/>
      <c r="G216" s="169"/>
      <c r="H216" s="169">
        <v>0</v>
      </c>
      <c r="I216" s="169">
        <f>ROUND(E216*H216,2)</f>
        <v>0</v>
      </c>
      <c r="J216" s="169">
        <v>1160</v>
      </c>
      <c r="K216" s="169">
        <f>ROUND(E216*J216,2)</f>
        <v>8856.6</v>
      </c>
      <c r="L216" s="169">
        <v>21</v>
      </c>
      <c r="M216" s="169">
        <f>G216*(1+L216/100)</f>
        <v>0</v>
      </c>
      <c r="N216" s="161">
        <v>1.665</v>
      </c>
      <c r="O216" s="161">
        <f>ROUND(E216*N216,5)</f>
        <v>12.71228</v>
      </c>
      <c r="P216" s="161">
        <v>0</v>
      </c>
      <c r="Q216" s="161">
        <f>ROUND(E216*P216,5)</f>
        <v>0</v>
      </c>
      <c r="R216" s="161"/>
      <c r="S216" s="161"/>
      <c r="T216" s="162">
        <v>0.92</v>
      </c>
      <c r="U216" s="161">
        <f>ROUND(E216*T216,2)</f>
        <v>7.02</v>
      </c>
      <c r="V216" s="151"/>
      <c r="W216" s="151"/>
      <c r="X216" s="151"/>
      <c r="Y216" s="151"/>
      <c r="Z216" s="151"/>
      <c r="AA216" s="151"/>
      <c r="AB216" s="151"/>
      <c r="AC216" s="151"/>
      <c r="AD216" s="151"/>
      <c r="AE216" s="151" t="s">
        <v>113</v>
      </c>
      <c r="AF216" s="151"/>
      <c r="AG216" s="151"/>
      <c r="AH216" s="151"/>
      <c r="AI216" s="151"/>
      <c r="AJ216" s="151"/>
      <c r="AK216" s="151"/>
      <c r="AL216" s="151"/>
      <c r="AM216" s="151"/>
      <c r="AN216" s="151"/>
      <c r="AO216" s="151"/>
      <c r="AP216" s="151"/>
      <c r="AQ216" s="151"/>
      <c r="AR216" s="151"/>
      <c r="AS216" s="151"/>
      <c r="AT216" s="151"/>
      <c r="AU216" s="151"/>
      <c r="AV216" s="151"/>
      <c r="AW216" s="151"/>
      <c r="AX216" s="151"/>
      <c r="AY216" s="151"/>
      <c r="AZ216" s="151"/>
      <c r="BA216" s="151"/>
      <c r="BB216" s="151"/>
      <c r="BC216" s="151"/>
      <c r="BD216" s="151"/>
      <c r="BE216" s="151"/>
      <c r="BF216" s="151"/>
      <c r="BG216" s="151"/>
      <c r="BH216" s="151"/>
    </row>
    <row r="217" spans="1:60" outlineLevel="1" x14ac:dyDescent="0.2">
      <c r="A217" s="152"/>
      <c r="B217" s="159"/>
      <c r="C217" s="242" t="s">
        <v>350</v>
      </c>
      <c r="D217" s="243"/>
      <c r="E217" s="244"/>
      <c r="F217" s="245"/>
      <c r="G217" s="246"/>
      <c r="H217" s="169"/>
      <c r="I217" s="169"/>
      <c r="J217" s="169"/>
      <c r="K217" s="169"/>
      <c r="L217" s="169"/>
      <c r="M217" s="169"/>
      <c r="N217" s="161"/>
      <c r="O217" s="161"/>
      <c r="P217" s="161"/>
      <c r="Q217" s="161"/>
      <c r="R217" s="161"/>
      <c r="S217" s="161"/>
      <c r="T217" s="162"/>
      <c r="U217" s="161"/>
      <c r="V217" s="151"/>
      <c r="W217" s="151"/>
      <c r="X217" s="151"/>
      <c r="Y217" s="151"/>
      <c r="Z217" s="151"/>
      <c r="AA217" s="151"/>
      <c r="AB217" s="151"/>
      <c r="AC217" s="151"/>
      <c r="AD217" s="151"/>
      <c r="AE217" s="151" t="s">
        <v>172</v>
      </c>
      <c r="AF217" s="151"/>
      <c r="AG217" s="151"/>
      <c r="AH217" s="151"/>
      <c r="AI217" s="151"/>
      <c r="AJ217" s="151"/>
      <c r="AK217" s="151"/>
      <c r="AL217" s="151"/>
      <c r="AM217" s="151"/>
      <c r="AN217" s="151"/>
      <c r="AO217" s="151"/>
      <c r="AP217" s="151"/>
      <c r="AQ217" s="151"/>
      <c r="AR217" s="151"/>
      <c r="AS217" s="151"/>
      <c r="AT217" s="151"/>
      <c r="AU217" s="151"/>
      <c r="AV217" s="151"/>
      <c r="AW217" s="151"/>
      <c r="AX217" s="151"/>
      <c r="AY217" s="151"/>
      <c r="AZ217" s="151"/>
      <c r="BA217" s="154" t="str">
        <f>C217</f>
        <v>Frakce 8-16 mm.</v>
      </c>
      <c r="BB217" s="151"/>
      <c r="BC217" s="151"/>
      <c r="BD217" s="151"/>
      <c r="BE217" s="151"/>
      <c r="BF217" s="151"/>
      <c r="BG217" s="151"/>
      <c r="BH217" s="151"/>
    </row>
    <row r="218" spans="1:60" outlineLevel="1" x14ac:dyDescent="0.2">
      <c r="A218" s="152"/>
      <c r="B218" s="159"/>
      <c r="C218" s="185" t="s">
        <v>351</v>
      </c>
      <c r="D218" s="163"/>
      <c r="E218" s="167">
        <v>7.5149999999999997</v>
      </c>
      <c r="F218" s="169"/>
      <c r="G218" s="169"/>
      <c r="H218" s="169"/>
      <c r="I218" s="169"/>
      <c r="J218" s="169"/>
      <c r="K218" s="169"/>
      <c r="L218" s="169"/>
      <c r="M218" s="169"/>
      <c r="N218" s="161"/>
      <c r="O218" s="161"/>
      <c r="P218" s="161"/>
      <c r="Q218" s="161"/>
      <c r="R218" s="161"/>
      <c r="S218" s="161"/>
      <c r="T218" s="162"/>
      <c r="U218" s="161"/>
      <c r="V218" s="151"/>
      <c r="W218" s="151"/>
      <c r="X218" s="151"/>
      <c r="Y218" s="151"/>
      <c r="Z218" s="151"/>
      <c r="AA218" s="151"/>
      <c r="AB218" s="151"/>
      <c r="AC218" s="151"/>
      <c r="AD218" s="151"/>
      <c r="AE218" s="151" t="s">
        <v>115</v>
      </c>
      <c r="AF218" s="151">
        <v>0</v>
      </c>
      <c r="AG218" s="151"/>
      <c r="AH218" s="151"/>
      <c r="AI218" s="151"/>
      <c r="AJ218" s="151"/>
      <c r="AK218" s="151"/>
      <c r="AL218" s="151"/>
      <c r="AM218" s="151"/>
      <c r="AN218" s="151"/>
      <c r="AO218" s="151"/>
      <c r="AP218" s="151"/>
      <c r="AQ218" s="151"/>
      <c r="AR218" s="151"/>
      <c r="AS218" s="151"/>
      <c r="AT218" s="151"/>
      <c r="AU218" s="151"/>
      <c r="AV218" s="151"/>
      <c r="AW218" s="151"/>
      <c r="AX218" s="151"/>
      <c r="AY218" s="151"/>
      <c r="AZ218" s="151"/>
      <c r="BA218" s="151"/>
      <c r="BB218" s="151"/>
      <c r="BC218" s="151"/>
      <c r="BD218" s="151"/>
      <c r="BE218" s="151"/>
      <c r="BF218" s="151"/>
      <c r="BG218" s="151"/>
      <c r="BH218" s="151"/>
    </row>
    <row r="219" spans="1:60" outlineLevel="1" x14ac:dyDescent="0.2">
      <c r="A219" s="152"/>
      <c r="B219" s="159"/>
      <c r="C219" s="185" t="s">
        <v>352</v>
      </c>
      <c r="D219" s="163"/>
      <c r="E219" s="167">
        <v>0.12</v>
      </c>
      <c r="F219" s="169"/>
      <c r="G219" s="169"/>
      <c r="H219" s="169"/>
      <c r="I219" s="169"/>
      <c r="J219" s="169"/>
      <c r="K219" s="169"/>
      <c r="L219" s="169"/>
      <c r="M219" s="169"/>
      <c r="N219" s="161"/>
      <c r="O219" s="161"/>
      <c r="P219" s="161"/>
      <c r="Q219" s="161"/>
      <c r="R219" s="161"/>
      <c r="S219" s="161"/>
      <c r="T219" s="162"/>
      <c r="U219" s="161"/>
      <c r="V219" s="151"/>
      <c r="W219" s="151"/>
      <c r="X219" s="151"/>
      <c r="Y219" s="151"/>
      <c r="Z219" s="151"/>
      <c r="AA219" s="151"/>
      <c r="AB219" s="151"/>
      <c r="AC219" s="151"/>
      <c r="AD219" s="151"/>
      <c r="AE219" s="151" t="s">
        <v>115</v>
      </c>
      <c r="AF219" s="151">
        <v>0</v>
      </c>
      <c r="AG219" s="151"/>
      <c r="AH219" s="151"/>
      <c r="AI219" s="151"/>
      <c r="AJ219" s="151"/>
      <c r="AK219" s="151"/>
      <c r="AL219" s="151"/>
      <c r="AM219" s="151"/>
      <c r="AN219" s="151"/>
      <c r="AO219" s="151"/>
      <c r="AP219" s="151"/>
      <c r="AQ219" s="151"/>
      <c r="AR219" s="151"/>
      <c r="AS219" s="151"/>
      <c r="AT219" s="151"/>
      <c r="AU219" s="151"/>
      <c r="AV219" s="151"/>
      <c r="AW219" s="151"/>
      <c r="AX219" s="151"/>
      <c r="AY219" s="151"/>
      <c r="AZ219" s="151"/>
      <c r="BA219" s="151"/>
      <c r="BB219" s="151"/>
      <c r="BC219" s="151"/>
      <c r="BD219" s="151"/>
      <c r="BE219" s="151"/>
      <c r="BF219" s="151"/>
      <c r="BG219" s="151"/>
      <c r="BH219" s="151"/>
    </row>
    <row r="220" spans="1:60" ht="22.5" outlineLevel="1" x14ac:dyDescent="0.2">
      <c r="A220" s="152">
        <v>74</v>
      </c>
      <c r="B220" s="159" t="s">
        <v>353</v>
      </c>
      <c r="C220" s="184" t="s">
        <v>354</v>
      </c>
      <c r="D220" s="161" t="s">
        <v>175</v>
      </c>
      <c r="E220" s="166">
        <v>3</v>
      </c>
      <c r="F220" s="169"/>
      <c r="G220" s="169"/>
      <c r="H220" s="169">
        <v>0</v>
      </c>
      <c r="I220" s="169">
        <f>ROUND(E220*H220,2)</f>
        <v>0</v>
      </c>
      <c r="J220" s="169">
        <v>314</v>
      </c>
      <c r="K220" s="169">
        <f>ROUND(E220*J220,2)</f>
        <v>942</v>
      </c>
      <c r="L220" s="169">
        <v>21</v>
      </c>
      <c r="M220" s="169">
        <f>G220*(1+L220/100)</f>
        <v>0</v>
      </c>
      <c r="N220" s="161">
        <v>1.2800000000000001E-3</v>
      </c>
      <c r="O220" s="161">
        <f>ROUND(E220*N220,5)</f>
        <v>3.8400000000000001E-3</v>
      </c>
      <c r="P220" s="161">
        <v>0</v>
      </c>
      <c r="Q220" s="161">
        <f>ROUND(E220*P220,5)</f>
        <v>0</v>
      </c>
      <c r="R220" s="161"/>
      <c r="S220" s="161"/>
      <c r="T220" s="162">
        <v>0.33</v>
      </c>
      <c r="U220" s="161">
        <f>ROUND(E220*T220,2)</f>
        <v>0.99</v>
      </c>
      <c r="V220" s="151"/>
      <c r="W220" s="151"/>
      <c r="X220" s="151"/>
      <c r="Y220" s="151"/>
      <c r="Z220" s="151"/>
      <c r="AA220" s="151"/>
      <c r="AB220" s="151"/>
      <c r="AC220" s="151"/>
      <c r="AD220" s="151"/>
      <c r="AE220" s="151" t="s">
        <v>113</v>
      </c>
      <c r="AF220" s="151"/>
      <c r="AG220" s="151"/>
      <c r="AH220" s="151"/>
      <c r="AI220" s="151"/>
      <c r="AJ220" s="151"/>
      <c r="AK220" s="151"/>
      <c r="AL220" s="151"/>
      <c r="AM220" s="151"/>
      <c r="AN220" s="151"/>
      <c r="AO220" s="151"/>
      <c r="AP220" s="151"/>
      <c r="AQ220" s="151"/>
      <c r="AR220" s="151"/>
      <c r="AS220" s="151"/>
      <c r="AT220" s="151"/>
      <c r="AU220" s="151"/>
      <c r="AV220" s="151"/>
      <c r="AW220" s="151"/>
      <c r="AX220" s="151"/>
      <c r="AY220" s="151"/>
      <c r="AZ220" s="151"/>
      <c r="BA220" s="151"/>
      <c r="BB220" s="151"/>
      <c r="BC220" s="151"/>
      <c r="BD220" s="151"/>
      <c r="BE220" s="151"/>
      <c r="BF220" s="151"/>
      <c r="BG220" s="151"/>
      <c r="BH220" s="151"/>
    </row>
    <row r="221" spans="1:60" outlineLevel="1" x14ac:dyDescent="0.2">
      <c r="A221" s="152"/>
      <c r="B221" s="159"/>
      <c r="C221" s="185" t="s">
        <v>59</v>
      </c>
      <c r="D221" s="163"/>
      <c r="E221" s="167">
        <v>3</v>
      </c>
      <c r="F221" s="169"/>
      <c r="G221" s="169"/>
      <c r="H221" s="169"/>
      <c r="I221" s="169"/>
      <c r="J221" s="169"/>
      <c r="K221" s="169"/>
      <c r="L221" s="169"/>
      <c r="M221" s="169"/>
      <c r="N221" s="161"/>
      <c r="O221" s="161"/>
      <c r="P221" s="161"/>
      <c r="Q221" s="161"/>
      <c r="R221" s="161"/>
      <c r="S221" s="161"/>
      <c r="T221" s="162"/>
      <c r="U221" s="161"/>
      <c r="V221" s="151"/>
      <c r="W221" s="151"/>
      <c r="X221" s="151"/>
      <c r="Y221" s="151"/>
      <c r="Z221" s="151"/>
      <c r="AA221" s="151"/>
      <c r="AB221" s="151"/>
      <c r="AC221" s="151"/>
      <c r="AD221" s="151"/>
      <c r="AE221" s="151" t="s">
        <v>115</v>
      </c>
      <c r="AF221" s="151">
        <v>0</v>
      </c>
      <c r="AG221" s="151"/>
      <c r="AH221" s="151"/>
      <c r="AI221" s="151"/>
      <c r="AJ221" s="151"/>
      <c r="AK221" s="151"/>
      <c r="AL221" s="151"/>
      <c r="AM221" s="151"/>
      <c r="AN221" s="151"/>
      <c r="AO221" s="151"/>
      <c r="AP221" s="151"/>
      <c r="AQ221" s="151"/>
      <c r="AR221" s="151"/>
      <c r="AS221" s="151"/>
      <c r="AT221" s="151"/>
      <c r="AU221" s="151"/>
      <c r="AV221" s="151"/>
      <c r="AW221" s="151"/>
      <c r="AX221" s="151"/>
      <c r="AY221" s="151"/>
      <c r="AZ221" s="151"/>
      <c r="BA221" s="151"/>
      <c r="BB221" s="151"/>
      <c r="BC221" s="151"/>
      <c r="BD221" s="151"/>
      <c r="BE221" s="151"/>
      <c r="BF221" s="151"/>
      <c r="BG221" s="151"/>
      <c r="BH221" s="151"/>
    </row>
    <row r="222" spans="1:60" ht="22.5" outlineLevel="1" x14ac:dyDescent="0.2">
      <c r="A222" s="152">
        <v>75</v>
      </c>
      <c r="B222" s="159" t="s">
        <v>355</v>
      </c>
      <c r="C222" s="184" t="s">
        <v>356</v>
      </c>
      <c r="D222" s="161" t="s">
        <v>175</v>
      </c>
      <c r="E222" s="166">
        <v>1</v>
      </c>
      <c r="F222" s="169"/>
      <c r="G222" s="169"/>
      <c r="H222" s="169">
        <v>0</v>
      </c>
      <c r="I222" s="169">
        <f>ROUND(E222*H222,2)</f>
        <v>0</v>
      </c>
      <c r="J222" s="169">
        <v>241</v>
      </c>
      <c r="K222" s="169">
        <f>ROUND(E222*J222,2)</f>
        <v>241</v>
      </c>
      <c r="L222" s="169">
        <v>21</v>
      </c>
      <c r="M222" s="169">
        <f>G222*(1+L222/100)</f>
        <v>0</v>
      </c>
      <c r="N222" s="161">
        <v>7.2999999999999996E-4</v>
      </c>
      <c r="O222" s="161">
        <f>ROUND(E222*N222,5)</f>
        <v>7.2999999999999996E-4</v>
      </c>
      <c r="P222" s="161">
        <v>0</v>
      </c>
      <c r="Q222" s="161">
        <f>ROUND(E222*P222,5)</f>
        <v>0</v>
      </c>
      <c r="R222" s="161"/>
      <c r="S222" s="161"/>
      <c r="T222" s="162">
        <v>0.33</v>
      </c>
      <c r="U222" s="161">
        <f>ROUND(E222*T222,2)</f>
        <v>0.33</v>
      </c>
      <c r="V222" s="151"/>
      <c r="W222" s="151"/>
      <c r="X222" s="151"/>
      <c r="Y222" s="151"/>
      <c r="Z222" s="151"/>
      <c r="AA222" s="151"/>
      <c r="AB222" s="151"/>
      <c r="AC222" s="151"/>
      <c r="AD222" s="151"/>
      <c r="AE222" s="151" t="s">
        <v>113</v>
      </c>
      <c r="AF222" s="151"/>
      <c r="AG222" s="151"/>
      <c r="AH222" s="151"/>
      <c r="AI222" s="151"/>
      <c r="AJ222" s="151"/>
      <c r="AK222" s="151"/>
      <c r="AL222" s="151"/>
      <c r="AM222" s="151"/>
      <c r="AN222" s="151"/>
      <c r="AO222" s="151"/>
      <c r="AP222" s="151"/>
      <c r="AQ222" s="151"/>
      <c r="AR222" s="151"/>
      <c r="AS222" s="151"/>
      <c r="AT222" s="151"/>
      <c r="AU222" s="151"/>
      <c r="AV222" s="151"/>
      <c r="AW222" s="151"/>
      <c r="AX222" s="151"/>
      <c r="AY222" s="151"/>
      <c r="AZ222" s="151"/>
      <c r="BA222" s="151"/>
      <c r="BB222" s="151"/>
      <c r="BC222" s="151"/>
      <c r="BD222" s="151"/>
      <c r="BE222" s="151"/>
      <c r="BF222" s="151"/>
      <c r="BG222" s="151"/>
      <c r="BH222" s="151"/>
    </row>
    <row r="223" spans="1:60" outlineLevel="1" x14ac:dyDescent="0.2">
      <c r="A223" s="152"/>
      <c r="B223" s="159"/>
      <c r="C223" s="185" t="s">
        <v>51</v>
      </c>
      <c r="D223" s="163"/>
      <c r="E223" s="167">
        <v>1</v>
      </c>
      <c r="F223" s="169"/>
      <c r="G223" s="169"/>
      <c r="H223" s="169"/>
      <c r="I223" s="169"/>
      <c r="J223" s="169"/>
      <c r="K223" s="169"/>
      <c r="L223" s="169"/>
      <c r="M223" s="169"/>
      <c r="N223" s="161"/>
      <c r="O223" s="161"/>
      <c r="P223" s="161"/>
      <c r="Q223" s="161"/>
      <c r="R223" s="161"/>
      <c r="S223" s="161"/>
      <c r="T223" s="162"/>
      <c r="U223" s="161"/>
      <c r="V223" s="151"/>
      <c r="W223" s="151"/>
      <c r="X223" s="151"/>
      <c r="Y223" s="151"/>
      <c r="Z223" s="151"/>
      <c r="AA223" s="151"/>
      <c r="AB223" s="151"/>
      <c r="AC223" s="151"/>
      <c r="AD223" s="151"/>
      <c r="AE223" s="151" t="s">
        <v>115</v>
      </c>
      <c r="AF223" s="151">
        <v>0</v>
      </c>
      <c r="AG223" s="151"/>
      <c r="AH223" s="151"/>
      <c r="AI223" s="151"/>
      <c r="AJ223" s="151"/>
      <c r="AK223" s="151"/>
      <c r="AL223" s="151"/>
      <c r="AM223" s="151"/>
      <c r="AN223" s="151"/>
      <c r="AO223" s="151"/>
      <c r="AP223" s="151"/>
      <c r="AQ223" s="151"/>
      <c r="AR223" s="151"/>
      <c r="AS223" s="151"/>
      <c r="AT223" s="151"/>
      <c r="AU223" s="151"/>
      <c r="AV223" s="151"/>
      <c r="AW223" s="151"/>
      <c r="AX223" s="151"/>
      <c r="AY223" s="151"/>
      <c r="AZ223" s="151"/>
      <c r="BA223" s="151"/>
      <c r="BB223" s="151"/>
      <c r="BC223" s="151"/>
      <c r="BD223" s="151"/>
      <c r="BE223" s="151"/>
      <c r="BF223" s="151"/>
      <c r="BG223" s="151"/>
      <c r="BH223" s="151"/>
    </row>
    <row r="224" spans="1:60" ht="22.5" outlineLevel="1" x14ac:dyDescent="0.2">
      <c r="A224" s="152">
        <v>76</v>
      </c>
      <c r="B224" s="159" t="s">
        <v>357</v>
      </c>
      <c r="C224" s="184" t="s">
        <v>358</v>
      </c>
      <c r="D224" s="161" t="s">
        <v>175</v>
      </c>
      <c r="E224" s="166">
        <v>1</v>
      </c>
      <c r="F224" s="169"/>
      <c r="G224" s="169"/>
      <c r="H224" s="169">
        <v>0</v>
      </c>
      <c r="I224" s="169">
        <f>ROUND(E224*H224,2)</f>
        <v>0</v>
      </c>
      <c r="J224" s="169">
        <v>91.6</v>
      </c>
      <c r="K224" s="169">
        <f>ROUND(E224*J224,2)</f>
        <v>91.6</v>
      </c>
      <c r="L224" s="169">
        <v>21</v>
      </c>
      <c r="M224" s="169">
        <f>G224*(1+L224/100)</f>
        <v>0</v>
      </c>
      <c r="N224" s="161">
        <v>2.0000000000000002E-5</v>
      </c>
      <c r="O224" s="161">
        <f>ROUND(E224*N224,5)</f>
        <v>2.0000000000000002E-5</v>
      </c>
      <c r="P224" s="161">
        <v>0</v>
      </c>
      <c r="Q224" s="161">
        <f>ROUND(E224*P224,5)</f>
        <v>0</v>
      </c>
      <c r="R224" s="161"/>
      <c r="S224" s="161"/>
      <c r="T224" s="162">
        <v>0.21</v>
      </c>
      <c r="U224" s="161">
        <f>ROUND(E224*T224,2)</f>
        <v>0.21</v>
      </c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51" t="s">
        <v>113</v>
      </c>
      <c r="AF224" s="151"/>
      <c r="AG224" s="151"/>
      <c r="AH224" s="151"/>
      <c r="AI224" s="151"/>
      <c r="AJ224" s="151"/>
      <c r="AK224" s="151"/>
      <c r="AL224" s="151"/>
      <c r="AM224" s="151"/>
      <c r="AN224" s="151"/>
      <c r="AO224" s="151"/>
      <c r="AP224" s="151"/>
      <c r="AQ224" s="151"/>
      <c r="AR224" s="151"/>
      <c r="AS224" s="151"/>
      <c r="AT224" s="151"/>
      <c r="AU224" s="151"/>
      <c r="AV224" s="151"/>
      <c r="AW224" s="151"/>
      <c r="AX224" s="151"/>
      <c r="AY224" s="151"/>
      <c r="AZ224" s="151"/>
      <c r="BA224" s="151"/>
      <c r="BB224" s="151"/>
      <c r="BC224" s="151"/>
      <c r="BD224" s="151"/>
      <c r="BE224" s="151"/>
      <c r="BF224" s="151"/>
      <c r="BG224" s="151"/>
      <c r="BH224" s="151"/>
    </row>
    <row r="225" spans="1:60" outlineLevel="1" x14ac:dyDescent="0.2">
      <c r="A225" s="152"/>
      <c r="B225" s="159"/>
      <c r="C225" s="185" t="s">
        <v>51</v>
      </c>
      <c r="D225" s="163"/>
      <c r="E225" s="167">
        <v>1</v>
      </c>
      <c r="F225" s="169"/>
      <c r="G225" s="169"/>
      <c r="H225" s="169"/>
      <c r="I225" s="169"/>
      <c r="J225" s="169"/>
      <c r="K225" s="169"/>
      <c r="L225" s="169"/>
      <c r="M225" s="169"/>
      <c r="N225" s="161"/>
      <c r="O225" s="161"/>
      <c r="P225" s="161"/>
      <c r="Q225" s="161"/>
      <c r="R225" s="161"/>
      <c r="S225" s="161"/>
      <c r="T225" s="162"/>
      <c r="U225" s="161"/>
      <c r="V225" s="151"/>
      <c r="W225" s="151"/>
      <c r="X225" s="151"/>
      <c r="Y225" s="151"/>
      <c r="Z225" s="151"/>
      <c r="AA225" s="151"/>
      <c r="AB225" s="151"/>
      <c r="AC225" s="151"/>
      <c r="AD225" s="151"/>
      <c r="AE225" s="151" t="s">
        <v>115</v>
      </c>
      <c r="AF225" s="151">
        <v>0</v>
      </c>
      <c r="AG225" s="151"/>
      <c r="AH225" s="151"/>
      <c r="AI225" s="151"/>
      <c r="AJ225" s="151"/>
      <c r="AK225" s="151"/>
      <c r="AL225" s="151"/>
      <c r="AM225" s="151"/>
      <c r="AN225" s="151"/>
      <c r="AO225" s="151"/>
      <c r="AP225" s="151"/>
      <c r="AQ225" s="151"/>
      <c r="AR225" s="151"/>
      <c r="AS225" s="151"/>
      <c r="AT225" s="151"/>
      <c r="AU225" s="151"/>
      <c r="AV225" s="151"/>
      <c r="AW225" s="151"/>
      <c r="AX225" s="151"/>
      <c r="AY225" s="151"/>
      <c r="AZ225" s="151"/>
      <c r="BA225" s="151"/>
      <c r="BB225" s="151"/>
      <c r="BC225" s="151"/>
      <c r="BD225" s="151"/>
      <c r="BE225" s="151"/>
      <c r="BF225" s="151"/>
      <c r="BG225" s="151"/>
      <c r="BH225" s="151"/>
    </row>
    <row r="226" spans="1:60" outlineLevel="1" x14ac:dyDescent="0.2">
      <c r="A226" s="152">
        <v>77</v>
      </c>
      <c r="B226" s="159" t="s">
        <v>359</v>
      </c>
      <c r="C226" s="184" t="s">
        <v>360</v>
      </c>
      <c r="D226" s="161" t="s">
        <v>175</v>
      </c>
      <c r="E226" s="166">
        <v>1</v>
      </c>
      <c r="F226" s="169"/>
      <c r="G226" s="169"/>
      <c r="H226" s="169">
        <v>86.4</v>
      </c>
      <c r="I226" s="169">
        <f>ROUND(E226*H226,2)</f>
        <v>86.4</v>
      </c>
      <c r="J226" s="169">
        <v>0</v>
      </c>
      <c r="K226" s="169">
        <f>ROUND(E226*J226,2)</f>
        <v>0</v>
      </c>
      <c r="L226" s="169">
        <v>21</v>
      </c>
      <c r="M226" s="169">
        <f>G226*(1+L226/100)</f>
        <v>0</v>
      </c>
      <c r="N226" s="161">
        <v>4.2000000000000002E-4</v>
      </c>
      <c r="O226" s="161">
        <f>ROUND(E226*N226,5)</f>
        <v>4.2000000000000002E-4</v>
      </c>
      <c r="P226" s="161">
        <v>0</v>
      </c>
      <c r="Q226" s="161">
        <f>ROUND(E226*P226,5)</f>
        <v>0</v>
      </c>
      <c r="R226" s="161"/>
      <c r="S226" s="161"/>
      <c r="T226" s="162">
        <v>0</v>
      </c>
      <c r="U226" s="161">
        <f>ROUND(E226*T226,2)</f>
        <v>0</v>
      </c>
      <c r="V226" s="151"/>
      <c r="W226" s="151"/>
      <c r="X226" s="151"/>
      <c r="Y226" s="151"/>
      <c r="Z226" s="151"/>
      <c r="AA226" s="151"/>
      <c r="AB226" s="151"/>
      <c r="AC226" s="151"/>
      <c r="AD226" s="151"/>
      <c r="AE226" s="151" t="s">
        <v>219</v>
      </c>
      <c r="AF226" s="151"/>
      <c r="AG226" s="151"/>
      <c r="AH226" s="151"/>
      <c r="AI226" s="151"/>
      <c r="AJ226" s="151"/>
      <c r="AK226" s="151"/>
      <c r="AL226" s="151"/>
      <c r="AM226" s="151"/>
      <c r="AN226" s="151"/>
      <c r="AO226" s="151"/>
      <c r="AP226" s="151"/>
      <c r="AQ226" s="151"/>
      <c r="AR226" s="151"/>
      <c r="AS226" s="151"/>
      <c r="AT226" s="151"/>
      <c r="AU226" s="151"/>
      <c r="AV226" s="151"/>
      <c r="AW226" s="151"/>
      <c r="AX226" s="151"/>
      <c r="AY226" s="151"/>
      <c r="AZ226" s="151"/>
      <c r="BA226" s="151"/>
      <c r="BB226" s="151"/>
      <c r="BC226" s="151"/>
      <c r="BD226" s="151"/>
      <c r="BE226" s="151"/>
      <c r="BF226" s="151"/>
      <c r="BG226" s="151"/>
      <c r="BH226" s="151"/>
    </row>
    <row r="227" spans="1:60" outlineLevel="1" x14ac:dyDescent="0.2">
      <c r="A227" s="152"/>
      <c r="B227" s="159"/>
      <c r="C227" s="185" t="s">
        <v>51</v>
      </c>
      <c r="D227" s="163"/>
      <c r="E227" s="167">
        <v>1</v>
      </c>
      <c r="F227" s="169"/>
      <c r="G227" s="169"/>
      <c r="H227" s="169"/>
      <c r="I227" s="169"/>
      <c r="J227" s="169"/>
      <c r="K227" s="169"/>
      <c r="L227" s="169"/>
      <c r="M227" s="169"/>
      <c r="N227" s="161"/>
      <c r="O227" s="161"/>
      <c r="P227" s="161"/>
      <c r="Q227" s="161"/>
      <c r="R227" s="161"/>
      <c r="S227" s="161"/>
      <c r="T227" s="162"/>
      <c r="U227" s="161"/>
      <c r="V227" s="151"/>
      <c r="W227" s="151"/>
      <c r="X227" s="151"/>
      <c r="Y227" s="151"/>
      <c r="Z227" s="151"/>
      <c r="AA227" s="151"/>
      <c r="AB227" s="151"/>
      <c r="AC227" s="151"/>
      <c r="AD227" s="151"/>
      <c r="AE227" s="151" t="s">
        <v>115</v>
      </c>
      <c r="AF227" s="151">
        <v>0</v>
      </c>
      <c r="AG227" s="151"/>
      <c r="AH227" s="151"/>
      <c r="AI227" s="151"/>
      <c r="AJ227" s="151"/>
      <c r="AK227" s="151"/>
      <c r="AL227" s="151"/>
      <c r="AM227" s="151"/>
      <c r="AN227" s="151"/>
      <c r="AO227" s="151"/>
      <c r="AP227" s="151"/>
      <c r="AQ227" s="151"/>
      <c r="AR227" s="151"/>
      <c r="AS227" s="151"/>
      <c r="AT227" s="151"/>
      <c r="AU227" s="151"/>
      <c r="AV227" s="151"/>
      <c r="AW227" s="151"/>
      <c r="AX227" s="151"/>
      <c r="AY227" s="151"/>
      <c r="AZ227" s="151"/>
      <c r="BA227" s="151"/>
      <c r="BB227" s="151"/>
      <c r="BC227" s="151"/>
      <c r="BD227" s="151"/>
      <c r="BE227" s="151"/>
      <c r="BF227" s="151"/>
      <c r="BG227" s="151"/>
      <c r="BH227" s="151"/>
    </row>
    <row r="228" spans="1:60" x14ac:dyDescent="0.2">
      <c r="A228" s="153" t="s">
        <v>108</v>
      </c>
      <c r="B228" s="160" t="s">
        <v>69</v>
      </c>
      <c r="C228" s="186" t="s">
        <v>70</v>
      </c>
      <c r="D228" s="164"/>
      <c r="E228" s="168"/>
      <c r="F228" s="170"/>
      <c r="G228" s="170">
        <f>SUMIF(AE229:AE249,"&lt;&gt;NOR",G229:G249)</f>
        <v>0</v>
      </c>
      <c r="H228" s="170"/>
      <c r="I228" s="170">
        <f>SUM(I229:I249)</f>
        <v>67051.02</v>
      </c>
      <c r="J228" s="170"/>
      <c r="K228" s="170">
        <f>SUM(K229:K249)</f>
        <v>30500.95</v>
      </c>
      <c r="L228" s="170"/>
      <c r="M228" s="170">
        <f>SUM(M229:M249)</f>
        <v>0</v>
      </c>
      <c r="N228" s="164"/>
      <c r="O228" s="164">
        <f>SUM(O229:O249)</f>
        <v>36.462380000000003</v>
      </c>
      <c r="P228" s="164"/>
      <c r="Q228" s="164">
        <f>SUM(Q229:Q249)</f>
        <v>0</v>
      </c>
      <c r="R228" s="164"/>
      <c r="S228" s="164"/>
      <c r="T228" s="165"/>
      <c r="U228" s="164">
        <f>SUM(U229:U249)</f>
        <v>34.47</v>
      </c>
      <c r="AE228" t="s">
        <v>109</v>
      </c>
    </row>
    <row r="229" spans="1:60" outlineLevel="1" x14ac:dyDescent="0.2">
      <c r="A229" s="152">
        <v>78</v>
      </c>
      <c r="B229" s="159" t="s">
        <v>345</v>
      </c>
      <c r="C229" s="184" t="s">
        <v>346</v>
      </c>
      <c r="D229" s="161" t="s">
        <v>112</v>
      </c>
      <c r="E229" s="166">
        <v>17.55</v>
      </c>
      <c r="F229" s="169"/>
      <c r="G229" s="169"/>
      <c r="H229" s="169">
        <v>0</v>
      </c>
      <c r="I229" s="169">
        <f>ROUND(E229*H229,2)</f>
        <v>0</v>
      </c>
      <c r="J229" s="169">
        <v>1145</v>
      </c>
      <c r="K229" s="169">
        <f>ROUND(E229*J229,2)</f>
        <v>20094.75</v>
      </c>
      <c r="L229" s="169">
        <v>21</v>
      </c>
      <c r="M229" s="169">
        <f>G229*(1+L229/100)</f>
        <v>0</v>
      </c>
      <c r="N229" s="161">
        <v>1.665</v>
      </c>
      <c r="O229" s="161">
        <f>ROUND(E229*N229,5)</f>
        <v>29.220749999999999</v>
      </c>
      <c r="P229" s="161">
        <v>0</v>
      </c>
      <c r="Q229" s="161">
        <f>ROUND(E229*P229,5)</f>
        <v>0</v>
      </c>
      <c r="R229" s="161"/>
      <c r="S229" s="161"/>
      <c r="T229" s="162">
        <v>0.92</v>
      </c>
      <c r="U229" s="161">
        <f>ROUND(E229*T229,2)</f>
        <v>16.149999999999999</v>
      </c>
      <c r="V229" s="151"/>
      <c r="W229" s="151"/>
      <c r="X229" s="151"/>
      <c r="Y229" s="151"/>
      <c r="Z229" s="151"/>
      <c r="AA229" s="151"/>
      <c r="AB229" s="151"/>
      <c r="AC229" s="151"/>
      <c r="AD229" s="151"/>
      <c r="AE229" s="151" t="s">
        <v>113</v>
      </c>
      <c r="AF229" s="151"/>
      <c r="AG229" s="151"/>
      <c r="AH229" s="151"/>
      <c r="AI229" s="151"/>
      <c r="AJ229" s="151"/>
      <c r="AK229" s="151"/>
      <c r="AL229" s="151"/>
      <c r="AM229" s="151"/>
      <c r="AN229" s="151"/>
      <c r="AO229" s="151"/>
      <c r="AP229" s="151"/>
      <c r="AQ229" s="151"/>
      <c r="AR229" s="151"/>
      <c r="AS229" s="151"/>
      <c r="AT229" s="151"/>
      <c r="AU229" s="151"/>
      <c r="AV229" s="151"/>
      <c r="AW229" s="151"/>
      <c r="AX229" s="151"/>
      <c r="AY229" s="151"/>
      <c r="AZ229" s="151"/>
      <c r="BA229" s="151"/>
      <c r="BB229" s="151"/>
      <c r="BC229" s="151"/>
      <c r="BD229" s="151"/>
      <c r="BE229" s="151"/>
      <c r="BF229" s="151"/>
      <c r="BG229" s="151"/>
      <c r="BH229" s="151"/>
    </row>
    <row r="230" spans="1:60" outlineLevel="1" x14ac:dyDescent="0.2">
      <c r="A230" s="152"/>
      <c r="B230" s="159"/>
      <c r="C230" s="242" t="s">
        <v>350</v>
      </c>
      <c r="D230" s="243"/>
      <c r="E230" s="244"/>
      <c r="F230" s="245"/>
      <c r="G230" s="246"/>
      <c r="H230" s="169"/>
      <c r="I230" s="169"/>
      <c r="J230" s="169"/>
      <c r="K230" s="169"/>
      <c r="L230" s="169"/>
      <c r="M230" s="169"/>
      <c r="N230" s="161"/>
      <c r="O230" s="161"/>
      <c r="P230" s="161"/>
      <c r="Q230" s="161"/>
      <c r="R230" s="161"/>
      <c r="S230" s="161"/>
      <c r="T230" s="162"/>
      <c r="U230" s="161"/>
      <c r="V230" s="151"/>
      <c r="W230" s="151"/>
      <c r="X230" s="151"/>
      <c r="Y230" s="151"/>
      <c r="Z230" s="151"/>
      <c r="AA230" s="151"/>
      <c r="AB230" s="151"/>
      <c r="AC230" s="151"/>
      <c r="AD230" s="151"/>
      <c r="AE230" s="151" t="s">
        <v>172</v>
      </c>
      <c r="AF230" s="151"/>
      <c r="AG230" s="151"/>
      <c r="AH230" s="151"/>
      <c r="AI230" s="151"/>
      <c r="AJ230" s="151"/>
      <c r="AK230" s="151"/>
      <c r="AL230" s="151"/>
      <c r="AM230" s="151"/>
      <c r="AN230" s="151"/>
      <c r="AO230" s="151"/>
      <c r="AP230" s="151"/>
      <c r="AQ230" s="151"/>
      <c r="AR230" s="151"/>
      <c r="AS230" s="151"/>
      <c r="AT230" s="151"/>
      <c r="AU230" s="151"/>
      <c r="AV230" s="151"/>
      <c r="AW230" s="151"/>
      <c r="AX230" s="151"/>
      <c r="AY230" s="151"/>
      <c r="AZ230" s="151"/>
      <c r="BA230" s="154" t="str">
        <f>C230</f>
        <v>Frakce 8-16 mm.</v>
      </c>
      <c r="BB230" s="151"/>
      <c r="BC230" s="151"/>
      <c r="BD230" s="151"/>
      <c r="BE230" s="151"/>
      <c r="BF230" s="151"/>
      <c r="BG230" s="151"/>
      <c r="BH230" s="151"/>
    </row>
    <row r="231" spans="1:60" outlineLevel="1" x14ac:dyDescent="0.2">
      <c r="A231" s="152"/>
      <c r="B231" s="159"/>
      <c r="C231" s="185" t="s">
        <v>361</v>
      </c>
      <c r="D231" s="163"/>
      <c r="E231" s="167">
        <v>17.55</v>
      </c>
      <c r="F231" s="169"/>
      <c r="G231" s="169"/>
      <c r="H231" s="169"/>
      <c r="I231" s="169"/>
      <c r="J231" s="169"/>
      <c r="K231" s="169"/>
      <c r="L231" s="169"/>
      <c r="M231" s="169"/>
      <c r="N231" s="161"/>
      <c r="O231" s="161"/>
      <c r="P231" s="161"/>
      <c r="Q231" s="161"/>
      <c r="R231" s="161"/>
      <c r="S231" s="161"/>
      <c r="T231" s="162"/>
      <c r="U231" s="161"/>
      <c r="V231" s="151"/>
      <c r="W231" s="151"/>
      <c r="X231" s="151"/>
      <c r="Y231" s="151"/>
      <c r="Z231" s="151"/>
      <c r="AA231" s="151"/>
      <c r="AB231" s="151"/>
      <c r="AC231" s="151"/>
      <c r="AD231" s="151"/>
      <c r="AE231" s="151" t="s">
        <v>115</v>
      </c>
      <c r="AF231" s="151">
        <v>0</v>
      </c>
      <c r="AG231" s="151"/>
      <c r="AH231" s="151"/>
      <c r="AI231" s="151"/>
      <c r="AJ231" s="151"/>
      <c r="AK231" s="151"/>
      <c r="AL231" s="151"/>
      <c r="AM231" s="151"/>
      <c r="AN231" s="151"/>
      <c r="AO231" s="151"/>
      <c r="AP231" s="151"/>
      <c r="AQ231" s="151"/>
      <c r="AR231" s="151"/>
      <c r="AS231" s="151"/>
      <c r="AT231" s="151"/>
      <c r="AU231" s="151"/>
      <c r="AV231" s="151"/>
      <c r="AW231" s="151"/>
      <c r="AX231" s="151"/>
      <c r="AY231" s="151"/>
      <c r="AZ231" s="151"/>
      <c r="BA231" s="151"/>
      <c r="BB231" s="151"/>
      <c r="BC231" s="151"/>
      <c r="BD231" s="151"/>
      <c r="BE231" s="151"/>
      <c r="BF231" s="151"/>
      <c r="BG231" s="151"/>
      <c r="BH231" s="151"/>
    </row>
    <row r="232" spans="1:60" outlineLevel="1" x14ac:dyDescent="0.2">
      <c r="A232" s="152">
        <v>79</v>
      </c>
      <c r="B232" s="159" t="s">
        <v>362</v>
      </c>
      <c r="C232" s="184" t="s">
        <v>363</v>
      </c>
      <c r="D232" s="161" t="s">
        <v>175</v>
      </c>
      <c r="E232" s="166">
        <v>50</v>
      </c>
      <c r="F232" s="169"/>
      <c r="G232" s="169"/>
      <c r="H232" s="169">
        <v>0</v>
      </c>
      <c r="I232" s="169">
        <f>ROUND(E232*H232,2)</f>
        <v>0</v>
      </c>
      <c r="J232" s="169">
        <v>103</v>
      </c>
      <c r="K232" s="169">
        <f>ROUND(E232*J232,2)</f>
        <v>5150</v>
      </c>
      <c r="L232" s="169">
        <v>21</v>
      </c>
      <c r="M232" s="169">
        <f>G232*(1+L232/100)</f>
        <v>0</v>
      </c>
      <c r="N232" s="161">
        <v>0</v>
      </c>
      <c r="O232" s="161">
        <f>ROUND(E232*N232,5)</f>
        <v>0</v>
      </c>
      <c r="P232" s="161">
        <v>0</v>
      </c>
      <c r="Q232" s="161">
        <f>ROUND(E232*P232,5)</f>
        <v>0</v>
      </c>
      <c r="R232" s="161"/>
      <c r="S232" s="161"/>
      <c r="T232" s="162">
        <v>0.27</v>
      </c>
      <c r="U232" s="161">
        <f>ROUND(E232*T232,2)</f>
        <v>13.5</v>
      </c>
      <c r="V232" s="151"/>
      <c r="W232" s="151"/>
      <c r="X232" s="151"/>
      <c r="Y232" s="151"/>
      <c r="Z232" s="151"/>
      <c r="AA232" s="151"/>
      <c r="AB232" s="151"/>
      <c r="AC232" s="151"/>
      <c r="AD232" s="151"/>
      <c r="AE232" s="151" t="s">
        <v>113</v>
      </c>
      <c r="AF232" s="151"/>
      <c r="AG232" s="151"/>
      <c r="AH232" s="151"/>
      <c r="AI232" s="151"/>
      <c r="AJ232" s="151"/>
      <c r="AK232" s="151"/>
      <c r="AL232" s="151"/>
      <c r="AM232" s="151"/>
      <c r="AN232" s="151"/>
      <c r="AO232" s="151"/>
      <c r="AP232" s="151"/>
      <c r="AQ232" s="151"/>
      <c r="AR232" s="151"/>
      <c r="AS232" s="151"/>
      <c r="AT232" s="151"/>
      <c r="AU232" s="151"/>
      <c r="AV232" s="151"/>
      <c r="AW232" s="151"/>
      <c r="AX232" s="151"/>
      <c r="AY232" s="151"/>
      <c r="AZ232" s="151"/>
      <c r="BA232" s="151"/>
      <c r="BB232" s="151"/>
      <c r="BC232" s="151"/>
      <c r="BD232" s="151"/>
      <c r="BE232" s="151"/>
      <c r="BF232" s="151"/>
      <c r="BG232" s="151"/>
      <c r="BH232" s="151"/>
    </row>
    <row r="233" spans="1:60" outlineLevel="1" x14ac:dyDescent="0.2">
      <c r="A233" s="152"/>
      <c r="B233" s="159"/>
      <c r="C233" s="185" t="s">
        <v>364</v>
      </c>
      <c r="D233" s="163"/>
      <c r="E233" s="167">
        <v>50</v>
      </c>
      <c r="F233" s="169"/>
      <c r="G233" s="169"/>
      <c r="H233" s="169"/>
      <c r="I233" s="169"/>
      <c r="J233" s="169"/>
      <c r="K233" s="169"/>
      <c r="L233" s="169"/>
      <c r="M233" s="169"/>
      <c r="N233" s="161"/>
      <c r="O233" s="161"/>
      <c r="P233" s="161"/>
      <c r="Q233" s="161"/>
      <c r="R233" s="161"/>
      <c r="S233" s="161"/>
      <c r="T233" s="162"/>
      <c r="U233" s="161"/>
      <c r="V233" s="151"/>
      <c r="W233" s="151"/>
      <c r="X233" s="151"/>
      <c r="Y233" s="151"/>
      <c r="Z233" s="151"/>
      <c r="AA233" s="151"/>
      <c r="AB233" s="151"/>
      <c r="AC233" s="151"/>
      <c r="AD233" s="151"/>
      <c r="AE233" s="151" t="s">
        <v>115</v>
      </c>
      <c r="AF233" s="151">
        <v>0</v>
      </c>
      <c r="AG233" s="151"/>
      <c r="AH233" s="151"/>
      <c r="AI233" s="151"/>
      <c r="AJ233" s="151"/>
      <c r="AK233" s="151"/>
      <c r="AL233" s="151"/>
      <c r="AM233" s="151"/>
      <c r="AN233" s="151"/>
      <c r="AO233" s="151"/>
      <c r="AP233" s="151"/>
      <c r="AQ233" s="151"/>
      <c r="AR233" s="151"/>
      <c r="AS233" s="151"/>
      <c r="AT233" s="151"/>
      <c r="AU233" s="151"/>
      <c r="AV233" s="151"/>
      <c r="AW233" s="151"/>
      <c r="AX233" s="151"/>
      <c r="AY233" s="151"/>
      <c r="AZ233" s="151"/>
      <c r="BA233" s="151"/>
      <c r="BB233" s="151"/>
      <c r="BC233" s="151"/>
      <c r="BD233" s="151"/>
      <c r="BE233" s="151"/>
      <c r="BF233" s="151"/>
      <c r="BG233" s="151"/>
      <c r="BH233" s="151"/>
    </row>
    <row r="234" spans="1:60" outlineLevel="1" x14ac:dyDescent="0.2">
      <c r="A234" s="152">
        <v>80</v>
      </c>
      <c r="B234" s="159" t="s">
        <v>365</v>
      </c>
      <c r="C234" s="184" t="s">
        <v>366</v>
      </c>
      <c r="D234" s="161" t="s">
        <v>175</v>
      </c>
      <c r="E234" s="166">
        <v>48</v>
      </c>
      <c r="F234" s="169"/>
      <c r="G234" s="169"/>
      <c r="H234" s="169">
        <v>1319</v>
      </c>
      <c r="I234" s="169">
        <f>ROUND(E234*H234,2)</f>
        <v>63312</v>
      </c>
      <c r="J234" s="169">
        <v>0</v>
      </c>
      <c r="K234" s="169">
        <f>ROUND(E234*J234,2)</f>
        <v>0</v>
      </c>
      <c r="L234" s="169">
        <v>21</v>
      </c>
      <c r="M234" s="169">
        <f>G234*(1+L234/100)</f>
        <v>0</v>
      </c>
      <c r="N234" s="161">
        <v>1.4999999999999999E-2</v>
      </c>
      <c r="O234" s="161">
        <f>ROUND(E234*N234,5)</f>
        <v>0.72</v>
      </c>
      <c r="P234" s="161">
        <v>0</v>
      </c>
      <c r="Q234" s="161">
        <f>ROUND(E234*P234,5)</f>
        <v>0</v>
      </c>
      <c r="R234" s="161"/>
      <c r="S234" s="161"/>
      <c r="T234" s="162">
        <v>0</v>
      </c>
      <c r="U234" s="161">
        <f>ROUND(E234*T234,2)</f>
        <v>0</v>
      </c>
      <c r="V234" s="151"/>
      <c r="W234" s="151"/>
      <c r="X234" s="151"/>
      <c r="Y234" s="151"/>
      <c r="Z234" s="151"/>
      <c r="AA234" s="151"/>
      <c r="AB234" s="151"/>
      <c r="AC234" s="151"/>
      <c r="AD234" s="151"/>
      <c r="AE234" s="151" t="s">
        <v>219</v>
      </c>
      <c r="AF234" s="151"/>
      <c r="AG234" s="151"/>
      <c r="AH234" s="151"/>
      <c r="AI234" s="151"/>
      <c r="AJ234" s="151"/>
      <c r="AK234" s="151"/>
      <c r="AL234" s="151"/>
      <c r="AM234" s="151"/>
      <c r="AN234" s="151"/>
      <c r="AO234" s="151"/>
      <c r="AP234" s="151"/>
      <c r="AQ234" s="151"/>
      <c r="AR234" s="151"/>
      <c r="AS234" s="151"/>
      <c r="AT234" s="151"/>
      <c r="AU234" s="151"/>
      <c r="AV234" s="151"/>
      <c r="AW234" s="151"/>
      <c r="AX234" s="151"/>
      <c r="AY234" s="151"/>
      <c r="AZ234" s="151"/>
      <c r="BA234" s="151"/>
      <c r="BB234" s="151"/>
      <c r="BC234" s="151"/>
      <c r="BD234" s="151"/>
      <c r="BE234" s="151"/>
      <c r="BF234" s="151"/>
      <c r="BG234" s="151"/>
      <c r="BH234" s="151"/>
    </row>
    <row r="235" spans="1:60" outlineLevel="1" x14ac:dyDescent="0.2">
      <c r="A235" s="152"/>
      <c r="B235" s="159"/>
      <c r="C235" s="185" t="s">
        <v>367</v>
      </c>
      <c r="D235" s="163"/>
      <c r="E235" s="167">
        <v>48</v>
      </c>
      <c r="F235" s="169"/>
      <c r="G235" s="169"/>
      <c r="H235" s="169"/>
      <c r="I235" s="169"/>
      <c r="J235" s="169"/>
      <c r="K235" s="169"/>
      <c r="L235" s="169"/>
      <c r="M235" s="169"/>
      <c r="N235" s="161"/>
      <c r="O235" s="161"/>
      <c r="P235" s="161"/>
      <c r="Q235" s="161"/>
      <c r="R235" s="161"/>
      <c r="S235" s="161"/>
      <c r="T235" s="162"/>
      <c r="U235" s="161"/>
      <c r="V235" s="151"/>
      <c r="W235" s="151"/>
      <c r="X235" s="151"/>
      <c r="Y235" s="151"/>
      <c r="Z235" s="151"/>
      <c r="AA235" s="151"/>
      <c r="AB235" s="151"/>
      <c r="AC235" s="151"/>
      <c r="AD235" s="151"/>
      <c r="AE235" s="151" t="s">
        <v>115</v>
      </c>
      <c r="AF235" s="151">
        <v>0</v>
      </c>
      <c r="AG235" s="151"/>
      <c r="AH235" s="151"/>
      <c r="AI235" s="151"/>
      <c r="AJ235" s="151"/>
      <c r="AK235" s="151"/>
      <c r="AL235" s="151"/>
      <c r="AM235" s="151"/>
      <c r="AN235" s="151"/>
      <c r="AO235" s="151"/>
      <c r="AP235" s="151"/>
      <c r="AQ235" s="151"/>
      <c r="AR235" s="151"/>
      <c r="AS235" s="151"/>
      <c r="AT235" s="151"/>
      <c r="AU235" s="151"/>
      <c r="AV235" s="151"/>
      <c r="AW235" s="151"/>
      <c r="AX235" s="151"/>
      <c r="AY235" s="151"/>
      <c r="AZ235" s="151"/>
      <c r="BA235" s="151"/>
      <c r="BB235" s="151"/>
      <c r="BC235" s="151"/>
      <c r="BD235" s="151"/>
      <c r="BE235" s="151"/>
      <c r="BF235" s="151"/>
      <c r="BG235" s="151"/>
      <c r="BH235" s="151"/>
    </row>
    <row r="236" spans="1:60" ht="22.5" outlineLevel="1" x14ac:dyDescent="0.2">
      <c r="A236" s="152">
        <v>81</v>
      </c>
      <c r="B236" s="159" t="s">
        <v>368</v>
      </c>
      <c r="C236" s="184" t="s">
        <v>369</v>
      </c>
      <c r="D236" s="161" t="s">
        <v>175</v>
      </c>
      <c r="E236" s="166">
        <v>1</v>
      </c>
      <c r="F236" s="169"/>
      <c r="G236" s="169"/>
      <c r="H236" s="169">
        <v>1702</v>
      </c>
      <c r="I236" s="169">
        <f>ROUND(E236*H236,2)</f>
        <v>1702</v>
      </c>
      <c r="J236" s="169">
        <v>0</v>
      </c>
      <c r="K236" s="169">
        <f>ROUND(E236*J236,2)</f>
        <v>0</v>
      </c>
      <c r="L236" s="169">
        <v>21</v>
      </c>
      <c r="M236" s="169">
        <f>G236*(1+L236/100)</f>
        <v>0</v>
      </c>
      <c r="N236" s="161">
        <v>1.4999999999999999E-2</v>
      </c>
      <c r="O236" s="161">
        <f>ROUND(E236*N236,5)</f>
        <v>1.4999999999999999E-2</v>
      </c>
      <c r="P236" s="161">
        <v>0</v>
      </c>
      <c r="Q236" s="161">
        <f>ROUND(E236*P236,5)</f>
        <v>0</v>
      </c>
      <c r="R236" s="161"/>
      <c r="S236" s="161"/>
      <c r="T236" s="162">
        <v>0</v>
      </c>
      <c r="U236" s="161">
        <f>ROUND(E236*T236,2)</f>
        <v>0</v>
      </c>
      <c r="V236" s="151"/>
      <c r="W236" s="151"/>
      <c r="X236" s="151"/>
      <c r="Y236" s="151"/>
      <c r="Z236" s="151"/>
      <c r="AA236" s="151"/>
      <c r="AB236" s="151"/>
      <c r="AC236" s="151"/>
      <c r="AD236" s="151"/>
      <c r="AE236" s="151" t="s">
        <v>219</v>
      </c>
      <c r="AF236" s="151"/>
      <c r="AG236" s="151"/>
      <c r="AH236" s="151"/>
      <c r="AI236" s="151"/>
      <c r="AJ236" s="151"/>
      <c r="AK236" s="151"/>
      <c r="AL236" s="151"/>
      <c r="AM236" s="151"/>
      <c r="AN236" s="151"/>
      <c r="AO236" s="151"/>
      <c r="AP236" s="151"/>
      <c r="AQ236" s="151"/>
      <c r="AR236" s="151"/>
      <c r="AS236" s="151"/>
      <c r="AT236" s="151"/>
      <c r="AU236" s="151"/>
      <c r="AV236" s="151"/>
      <c r="AW236" s="151"/>
      <c r="AX236" s="151"/>
      <c r="AY236" s="151"/>
      <c r="AZ236" s="151"/>
      <c r="BA236" s="151"/>
      <c r="BB236" s="151"/>
      <c r="BC236" s="151"/>
      <c r="BD236" s="151"/>
      <c r="BE236" s="151"/>
      <c r="BF236" s="151"/>
      <c r="BG236" s="151"/>
      <c r="BH236" s="151"/>
    </row>
    <row r="237" spans="1:60" outlineLevel="1" x14ac:dyDescent="0.2">
      <c r="A237" s="152"/>
      <c r="B237" s="159"/>
      <c r="C237" s="185" t="s">
        <v>370</v>
      </c>
      <c r="D237" s="163"/>
      <c r="E237" s="167">
        <v>1</v>
      </c>
      <c r="F237" s="169"/>
      <c r="G237" s="169"/>
      <c r="H237" s="169"/>
      <c r="I237" s="169"/>
      <c r="J237" s="169"/>
      <c r="K237" s="169"/>
      <c r="L237" s="169"/>
      <c r="M237" s="169"/>
      <c r="N237" s="161"/>
      <c r="O237" s="161"/>
      <c r="P237" s="161"/>
      <c r="Q237" s="161"/>
      <c r="R237" s="161"/>
      <c r="S237" s="161"/>
      <c r="T237" s="162"/>
      <c r="U237" s="161"/>
      <c r="V237" s="151"/>
      <c r="W237" s="151"/>
      <c r="X237" s="151"/>
      <c r="Y237" s="151"/>
      <c r="Z237" s="151"/>
      <c r="AA237" s="151"/>
      <c r="AB237" s="151"/>
      <c r="AC237" s="151"/>
      <c r="AD237" s="151"/>
      <c r="AE237" s="151" t="s">
        <v>115</v>
      </c>
      <c r="AF237" s="151">
        <v>0</v>
      </c>
      <c r="AG237" s="151"/>
      <c r="AH237" s="151"/>
      <c r="AI237" s="151"/>
      <c r="AJ237" s="151"/>
      <c r="AK237" s="151"/>
      <c r="AL237" s="151"/>
      <c r="AM237" s="151"/>
      <c r="AN237" s="151"/>
      <c r="AO237" s="151"/>
      <c r="AP237" s="151"/>
      <c r="AQ237" s="151"/>
      <c r="AR237" s="151"/>
      <c r="AS237" s="151"/>
      <c r="AT237" s="151"/>
      <c r="AU237" s="151"/>
      <c r="AV237" s="151"/>
      <c r="AW237" s="151"/>
      <c r="AX237" s="151"/>
      <c r="AY237" s="151"/>
      <c r="AZ237" s="151"/>
      <c r="BA237" s="151"/>
      <c r="BB237" s="151"/>
      <c r="BC237" s="151"/>
      <c r="BD237" s="151"/>
      <c r="BE237" s="151"/>
      <c r="BF237" s="151"/>
      <c r="BG237" s="151"/>
      <c r="BH237" s="151"/>
    </row>
    <row r="238" spans="1:60" outlineLevel="1" x14ac:dyDescent="0.2">
      <c r="A238" s="152">
        <v>82</v>
      </c>
      <c r="B238" s="159" t="s">
        <v>371</v>
      </c>
      <c r="C238" s="184" t="s">
        <v>372</v>
      </c>
      <c r="D238" s="161" t="s">
        <v>175</v>
      </c>
      <c r="E238" s="166">
        <v>1</v>
      </c>
      <c r="F238" s="169"/>
      <c r="G238" s="169"/>
      <c r="H238" s="169">
        <v>1575</v>
      </c>
      <c r="I238" s="169">
        <f>ROUND(E238*H238,2)</f>
        <v>1575</v>
      </c>
      <c r="J238" s="169">
        <v>0</v>
      </c>
      <c r="K238" s="169">
        <f>ROUND(E238*J238,2)</f>
        <v>0</v>
      </c>
      <c r="L238" s="169">
        <v>21</v>
      </c>
      <c r="M238" s="169">
        <f>G238*(1+L238/100)</f>
        <v>0</v>
      </c>
      <c r="N238" s="161">
        <v>1.4999999999999999E-2</v>
      </c>
      <c r="O238" s="161">
        <f>ROUND(E238*N238,5)</f>
        <v>1.4999999999999999E-2</v>
      </c>
      <c r="P238" s="161">
        <v>0</v>
      </c>
      <c r="Q238" s="161">
        <f>ROUND(E238*P238,5)</f>
        <v>0</v>
      </c>
      <c r="R238" s="161"/>
      <c r="S238" s="161"/>
      <c r="T238" s="162">
        <v>0</v>
      </c>
      <c r="U238" s="161">
        <f>ROUND(E238*T238,2)</f>
        <v>0</v>
      </c>
      <c r="V238" s="151"/>
      <c r="W238" s="151"/>
      <c r="X238" s="151"/>
      <c r="Y238" s="151"/>
      <c r="Z238" s="151"/>
      <c r="AA238" s="151"/>
      <c r="AB238" s="151"/>
      <c r="AC238" s="151"/>
      <c r="AD238" s="151"/>
      <c r="AE238" s="151" t="s">
        <v>219</v>
      </c>
      <c r="AF238" s="151"/>
      <c r="AG238" s="151"/>
      <c r="AH238" s="151"/>
      <c r="AI238" s="151"/>
      <c r="AJ238" s="151"/>
      <c r="AK238" s="151"/>
      <c r="AL238" s="151"/>
      <c r="AM238" s="151"/>
      <c r="AN238" s="151"/>
      <c r="AO238" s="151"/>
      <c r="AP238" s="151"/>
      <c r="AQ238" s="151"/>
      <c r="AR238" s="151"/>
      <c r="AS238" s="151"/>
      <c r="AT238" s="151"/>
      <c r="AU238" s="151"/>
      <c r="AV238" s="151"/>
      <c r="AW238" s="151"/>
      <c r="AX238" s="151"/>
      <c r="AY238" s="151"/>
      <c r="AZ238" s="151"/>
      <c r="BA238" s="151"/>
      <c r="BB238" s="151"/>
      <c r="BC238" s="151"/>
      <c r="BD238" s="151"/>
      <c r="BE238" s="151"/>
      <c r="BF238" s="151"/>
      <c r="BG238" s="151"/>
      <c r="BH238" s="151"/>
    </row>
    <row r="239" spans="1:60" outlineLevel="1" x14ac:dyDescent="0.2">
      <c r="A239" s="152"/>
      <c r="B239" s="159"/>
      <c r="C239" s="242" t="s">
        <v>373</v>
      </c>
      <c r="D239" s="243"/>
      <c r="E239" s="244"/>
      <c r="F239" s="245"/>
      <c r="G239" s="246"/>
      <c r="H239" s="169"/>
      <c r="I239" s="169"/>
      <c r="J239" s="169"/>
      <c r="K239" s="169"/>
      <c r="L239" s="169"/>
      <c r="M239" s="169"/>
      <c r="N239" s="161"/>
      <c r="O239" s="161"/>
      <c r="P239" s="161"/>
      <c r="Q239" s="161"/>
      <c r="R239" s="161"/>
      <c r="S239" s="161"/>
      <c r="T239" s="162"/>
      <c r="U239" s="161"/>
      <c r="V239" s="151"/>
      <c r="W239" s="151"/>
      <c r="X239" s="151"/>
      <c r="Y239" s="151"/>
      <c r="Z239" s="151"/>
      <c r="AA239" s="151"/>
      <c r="AB239" s="151"/>
      <c r="AC239" s="151"/>
      <c r="AD239" s="151"/>
      <c r="AE239" s="151" t="s">
        <v>172</v>
      </c>
      <c r="AF239" s="151"/>
      <c r="AG239" s="151"/>
      <c r="AH239" s="151"/>
      <c r="AI239" s="151"/>
      <c r="AJ239" s="151"/>
      <c r="AK239" s="151"/>
      <c r="AL239" s="151"/>
      <c r="AM239" s="151"/>
      <c r="AN239" s="151"/>
      <c r="AO239" s="151"/>
      <c r="AP239" s="151"/>
      <c r="AQ239" s="151"/>
      <c r="AR239" s="151"/>
      <c r="AS239" s="151"/>
      <c r="AT239" s="151"/>
      <c r="AU239" s="151"/>
      <c r="AV239" s="151"/>
      <c r="AW239" s="151"/>
      <c r="AX239" s="151"/>
      <c r="AY239" s="151"/>
      <c r="AZ239" s="151"/>
      <c r="BA239" s="154" t="str">
        <f>C239</f>
        <v>Jedná se o 4 komponenty na 1 box 600 x 600 x 600 mm.</v>
      </c>
      <c r="BB239" s="151"/>
      <c r="BC239" s="151"/>
      <c r="BD239" s="151"/>
      <c r="BE239" s="151"/>
      <c r="BF239" s="151"/>
      <c r="BG239" s="151"/>
      <c r="BH239" s="151"/>
    </row>
    <row r="240" spans="1:60" outlineLevel="1" x14ac:dyDescent="0.2">
      <c r="A240" s="152"/>
      <c r="B240" s="159"/>
      <c r="C240" s="185" t="s">
        <v>370</v>
      </c>
      <c r="D240" s="163"/>
      <c r="E240" s="167">
        <v>1</v>
      </c>
      <c r="F240" s="169"/>
      <c r="G240" s="169"/>
      <c r="H240" s="169"/>
      <c r="I240" s="169"/>
      <c r="J240" s="169"/>
      <c r="K240" s="169"/>
      <c r="L240" s="169"/>
      <c r="M240" s="169"/>
      <c r="N240" s="161"/>
      <c r="O240" s="161"/>
      <c r="P240" s="161"/>
      <c r="Q240" s="161"/>
      <c r="R240" s="161"/>
      <c r="S240" s="161"/>
      <c r="T240" s="162"/>
      <c r="U240" s="161"/>
      <c r="V240" s="151"/>
      <c r="W240" s="151"/>
      <c r="X240" s="151"/>
      <c r="Y240" s="151"/>
      <c r="Z240" s="151"/>
      <c r="AA240" s="151"/>
      <c r="AB240" s="151"/>
      <c r="AC240" s="151"/>
      <c r="AD240" s="151"/>
      <c r="AE240" s="151" t="s">
        <v>115</v>
      </c>
      <c r="AF240" s="151">
        <v>0</v>
      </c>
      <c r="AG240" s="151"/>
      <c r="AH240" s="151"/>
      <c r="AI240" s="151"/>
      <c r="AJ240" s="151"/>
      <c r="AK240" s="151"/>
      <c r="AL240" s="151"/>
      <c r="AM240" s="151"/>
      <c r="AN240" s="151"/>
      <c r="AO240" s="151"/>
      <c r="AP240" s="151"/>
      <c r="AQ240" s="151"/>
      <c r="AR240" s="151"/>
      <c r="AS240" s="151"/>
      <c r="AT240" s="151"/>
      <c r="AU240" s="151"/>
      <c r="AV240" s="151"/>
      <c r="AW240" s="151"/>
      <c r="AX240" s="151"/>
      <c r="AY240" s="151"/>
      <c r="AZ240" s="151"/>
      <c r="BA240" s="151"/>
      <c r="BB240" s="151"/>
      <c r="BC240" s="151"/>
      <c r="BD240" s="151"/>
      <c r="BE240" s="151"/>
      <c r="BF240" s="151"/>
      <c r="BG240" s="151"/>
      <c r="BH240" s="151"/>
    </row>
    <row r="241" spans="1:60" outlineLevel="1" x14ac:dyDescent="0.2">
      <c r="A241" s="152">
        <v>83</v>
      </c>
      <c r="B241" s="159" t="s">
        <v>374</v>
      </c>
      <c r="C241" s="184" t="s">
        <v>375</v>
      </c>
      <c r="D241" s="161" t="s">
        <v>150</v>
      </c>
      <c r="E241" s="166">
        <v>32.4</v>
      </c>
      <c r="F241" s="169"/>
      <c r="G241" s="169"/>
      <c r="H241" s="169">
        <v>0</v>
      </c>
      <c r="I241" s="169">
        <f>ROUND(E241*H241,2)</f>
        <v>0</v>
      </c>
      <c r="J241" s="169">
        <v>24.5</v>
      </c>
      <c r="K241" s="169">
        <f>ROUND(E241*J241,2)</f>
        <v>793.8</v>
      </c>
      <c r="L241" s="169">
        <v>21</v>
      </c>
      <c r="M241" s="169">
        <f>G241*(1+L241/100)</f>
        <v>0</v>
      </c>
      <c r="N241" s="161">
        <v>4.0000000000000003E-5</v>
      </c>
      <c r="O241" s="161">
        <f>ROUND(E241*N241,5)</f>
        <v>1.2999999999999999E-3</v>
      </c>
      <c r="P241" s="161">
        <v>0</v>
      </c>
      <c r="Q241" s="161">
        <f>ROUND(E241*P241,5)</f>
        <v>0</v>
      </c>
      <c r="R241" s="161"/>
      <c r="S241" s="161"/>
      <c r="T241" s="162">
        <v>0.06</v>
      </c>
      <c r="U241" s="161">
        <f>ROUND(E241*T241,2)</f>
        <v>1.94</v>
      </c>
      <c r="V241" s="151"/>
      <c r="W241" s="151"/>
      <c r="X241" s="151"/>
      <c r="Y241" s="151"/>
      <c r="Z241" s="151"/>
      <c r="AA241" s="151"/>
      <c r="AB241" s="151"/>
      <c r="AC241" s="151"/>
      <c r="AD241" s="151"/>
      <c r="AE241" s="151" t="s">
        <v>113</v>
      </c>
      <c r="AF241" s="151"/>
      <c r="AG241" s="151"/>
      <c r="AH241" s="151"/>
      <c r="AI241" s="151"/>
      <c r="AJ241" s="151"/>
      <c r="AK241" s="151"/>
      <c r="AL241" s="151"/>
      <c r="AM241" s="151"/>
      <c r="AN241" s="151"/>
      <c r="AO241" s="151"/>
      <c r="AP241" s="151"/>
      <c r="AQ241" s="151"/>
      <c r="AR241" s="151"/>
      <c r="AS241" s="151"/>
      <c r="AT241" s="151"/>
      <c r="AU241" s="151"/>
      <c r="AV241" s="151"/>
      <c r="AW241" s="151"/>
      <c r="AX241" s="151"/>
      <c r="AY241" s="151"/>
      <c r="AZ241" s="151"/>
      <c r="BA241" s="151"/>
      <c r="BB241" s="151"/>
      <c r="BC241" s="151"/>
      <c r="BD241" s="151"/>
      <c r="BE241" s="151"/>
      <c r="BF241" s="151"/>
      <c r="BG241" s="151"/>
      <c r="BH241" s="151"/>
    </row>
    <row r="242" spans="1:60" outlineLevel="1" x14ac:dyDescent="0.2">
      <c r="A242" s="152"/>
      <c r="B242" s="159"/>
      <c r="C242" s="185" t="s">
        <v>376</v>
      </c>
      <c r="D242" s="163"/>
      <c r="E242" s="167">
        <v>32.4</v>
      </c>
      <c r="F242" s="169"/>
      <c r="G242" s="169"/>
      <c r="H242" s="169"/>
      <c r="I242" s="169"/>
      <c r="J242" s="169"/>
      <c r="K242" s="169"/>
      <c r="L242" s="169"/>
      <c r="M242" s="169"/>
      <c r="N242" s="161"/>
      <c r="O242" s="161"/>
      <c r="P242" s="161"/>
      <c r="Q242" s="161"/>
      <c r="R242" s="161"/>
      <c r="S242" s="161"/>
      <c r="T242" s="162"/>
      <c r="U242" s="161"/>
      <c r="V242" s="151"/>
      <c r="W242" s="151"/>
      <c r="X242" s="151"/>
      <c r="Y242" s="151"/>
      <c r="Z242" s="151"/>
      <c r="AA242" s="151"/>
      <c r="AB242" s="151"/>
      <c r="AC242" s="151"/>
      <c r="AD242" s="151"/>
      <c r="AE242" s="151" t="s">
        <v>115</v>
      </c>
      <c r="AF242" s="151">
        <v>0</v>
      </c>
      <c r="AG242" s="151"/>
      <c r="AH242" s="151"/>
      <c r="AI242" s="151"/>
      <c r="AJ242" s="151"/>
      <c r="AK242" s="151"/>
      <c r="AL242" s="151"/>
      <c r="AM242" s="151"/>
      <c r="AN242" s="151"/>
      <c r="AO242" s="151"/>
      <c r="AP242" s="151"/>
      <c r="AQ242" s="151"/>
      <c r="AR242" s="151"/>
      <c r="AS242" s="151"/>
      <c r="AT242" s="151"/>
      <c r="AU242" s="151"/>
      <c r="AV242" s="151"/>
      <c r="AW242" s="151"/>
      <c r="AX242" s="151"/>
      <c r="AY242" s="151"/>
      <c r="AZ242" s="151"/>
      <c r="BA242" s="151"/>
      <c r="BB242" s="151"/>
      <c r="BC242" s="151"/>
      <c r="BD242" s="151"/>
      <c r="BE242" s="151"/>
      <c r="BF242" s="151"/>
      <c r="BG242" s="151"/>
      <c r="BH242" s="151"/>
    </row>
    <row r="243" spans="1:60" outlineLevel="1" x14ac:dyDescent="0.2">
      <c r="A243" s="152">
        <v>84</v>
      </c>
      <c r="B243" s="159" t="s">
        <v>377</v>
      </c>
      <c r="C243" s="184" t="s">
        <v>342</v>
      </c>
      <c r="D243" s="161" t="s">
        <v>150</v>
      </c>
      <c r="E243" s="166">
        <v>37.26</v>
      </c>
      <c r="F243" s="169"/>
      <c r="G243" s="169"/>
      <c r="H243" s="169">
        <v>12.4</v>
      </c>
      <c r="I243" s="169">
        <f>ROUND(E243*H243,2)</f>
        <v>462.02</v>
      </c>
      <c r="J243" s="169">
        <v>0</v>
      </c>
      <c r="K243" s="169">
        <f>ROUND(E243*J243,2)</f>
        <v>0</v>
      </c>
      <c r="L243" s="169">
        <v>21</v>
      </c>
      <c r="M243" s="169">
        <f>G243*(1+L243/100)</f>
        <v>0</v>
      </c>
      <c r="N243" s="161">
        <v>2.0000000000000001E-4</v>
      </c>
      <c r="O243" s="161">
        <f>ROUND(E243*N243,5)</f>
        <v>7.45E-3</v>
      </c>
      <c r="P243" s="161">
        <v>0</v>
      </c>
      <c r="Q243" s="161">
        <f>ROUND(E243*P243,5)</f>
        <v>0</v>
      </c>
      <c r="R243" s="161"/>
      <c r="S243" s="161"/>
      <c r="T243" s="162">
        <v>0</v>
      </c>
      <c r="U243" s="161">
        <f>ROUND(E243*T243,2)</f>
        <v>0</v>
      </c>
      <c r="V243" s="151"/>
      <c r="W243" s="151"/>
      <c r="X243" s="151"/>
      <c r="Y243" s="151"/>
      <c r="Z243" s="151"/>
      <c r="AA243" s="151"/>
      <c r="AB243" s="151"/>
      <c r="AC243" s="151"/>
      <c r="AD243" s="151"/>
      <c r="AE243" s="151" t="s">
        <v>219</v>
      </c>
      <c r="AF243" s="151"/>
      <c r="AG243" s="151"/>
      <c r="AH243" s="151"/>
      <c r="AI243" s="151"/>
      <c r="AJ243" s="151"/>
      <c r="AK243" s="151"/>
      <c r="AL243" s="151"/>
      <c r="AM243" s="151"/>
      <c r="AN243" s="151"/>
      <c r="AO243" s="151"/>
      <c r="AP243" s="151"/>
      <c r="AQ243" s="151"/>
      <c r="AR243" s="151"/>
      <c r="AS243" s="151"/>
      <c r="AT243" s="151"/>
      <c r="AU243" s="151"/>
      <c r="AV243" s="151"/>
      <c r="AW243" s="151"/>
      <c r="AX243" s="151"/>
      <c r="AY243" s="151"/>
      <c r="AZ243" s="151"/>
      <c r="BA243" s="151"/>
      <c r="BB243" s="151"/>
      <c r="BC243" s="151"/>
      <c r="BD243" s="151"/>
      <c r="BE243" s="151"/>
      <c r="BF243" s="151"/>
      <c r="BG243" s="151"/>
      <c r="BH243" s="151"/>
    </row>
    <row r="244" spans="1:60" outlineLevel="1" x14ac:dyDescent="0.2">
      <c r="A244" s="152"/>
      <c r="B244" s="159"/>
      <c r="C244" s="185" t="s">
        <v>378</v>
      </c>
      <c r="D244" s="163"/>
      <c r="E244" s="167">
        <v>37.26</v>
      </c>
      <c r="F244" s="169"/>
      <c r="G244" s="169"/>
      <c r="H244" s="169"/>
      <c r="I244" s="169"/>
      <c r="J244" s="169"/>
      <c r="K244" s="169"/>
      <c r="L244" s="169"/>
      <c r="M244" s="169"/>
      <c r="N244" s="161"/>
      <c r="O244" s="161"/>
      <c r="P244" s="161"/>
      <c r="Q244" s="161"/>
      <c r="R244" s="161"/>
      <c r="S244" s="161"/>
      <c r="T244" s="162"/>
      <c r="U244" s="161"/>
      <c r="V244" s="151"/>
      <c r="W244" s="151"/>
      <c r="X244" s="151"/>
      <c r="Y244" s="151"/>
      <c r="Z244" s="151"/>
      <c r="AA244" s="151"/>
      <c r="AB244" s="151"/>
      <c r="AC244" s="151"/>
      <c r="AD244" s="151"/>
      <c r="AE244" s="151" t="s">
        <v>115</v>
      </c>
      <c r="AF244" s="151">
        <v>0</v>
      </c>
      <c r="AG244" s="151"/>
      <c r="AH244" s="151"/>
      <c r="AI244" s="151"/>
      <c r="AJ244" s="151"/>
      <c r="AK244" s="151"/>
      <c r="AL244" s="151"/>
      <c r="AM244" s="151"/>
      <c r="AN244" s="151"/>
      <c r="AO244" s="151"/>
      <c r="AP244" s="151"/>
      <c r="AQ244" s="151"/>
      <c r="AR244" s="151"/>
      <c r="AS244" s="151"/>
      <c r="AT244" s="151"/>
      <c r="AU244" s="151"/>
      <c r="AV244" s="151"/>
      <c r="AW244" s="151"/>
      <c r="AX244" s="151"/>
      <c r="AY244" s="151"/>
      <c r="AZ244" s="151"/>
      <c r="BA244" s="151"/>
      <c r="BB244" s="151"/>
      <c r="BC244" s="151"/>
      <c r="BD244" s="151"/>
      <c r="BE244" s="151"/>
      <c r="BF244" s="151"/>
      <c r="BG244" s="151"/>
      <c r="BH244" s="151"/>
    </row>
    <row r="245" spans="1:60" outlineLevel="1" x14ac:dyDescent="0.2">
      <c r="A245" s="152">
        <v>85</v>
      </c>
      <c r="B245" s="159" t="s">
        <v>379</v>
      </c>
      <c r="C245" s="184" t="s">
        <v>380</v>
      </c>
      <c r="D245" s="161" t="s">
        <v>150</v>
      </c>
      <c r="E245" s="166">
        <v>16</v>
      </c>
      <c r="F245" s="169"/>
      <c r="G245" s="169"/>
      <c r="H245" s="169">
        <v>0</v>
      </c>
      <c r="I245" s="169">
        <f>ROUND(E245*H245,2)</f>
        <v>0</v>
      </c>
      <c r="J245" s="169">
        <v>148.5</v>
      </c>
      <c r="K245" s="169">
        <f>ROUND(E245*J245,2)</f>
        <v>2376</v>
      </c>
      <c r="L245" s="169">
        <v>21</v>
      </c>
      <c r="M245" s="169">
        <f>G245*(1+L245/100)</f>
        <v>0</v>
      </c>
      <c r="N245" s="161">
        <v>0.40481</v>
      </c>
      <c r="O245" s="161">
        <f>ROUND(E245*N245,5)</f>
        <v>6.4769600000000001</v>
      </c>
      <c r="P245" s="161">
        <v>0</v>
      </c>
      <c r="Q245" s="161">
        <f>ROUND(E245*P245,5)</f>
        <v>0</v>
      </c>
      <c r="R245" s="161"/>
      <c r="S245" s="161"/>
      <c r="T245" s="162">
        <v>0.02</v>
      </c>
      <c r="U245" s="161">
        <f>ROUND(E245*T245,2)</f>
        <v>0.32</v>
      </c>
      <c r="V245" s="151"/>
      <c r="W245" s="151"/>
      <c r="X245" s="151"/>
      <c r="Y245" s="151"/>
      <c r="Z245" s="151"/>
      <c r="AA245" s="151"/>
      <c r="AB245" s="151"/>
      <c r="AC245" s="151"/>
      <c r="AD245" s="151"/>
      <c r="AE245" s="151" t="s">
        <v>113</v>
      </c>
      <c r="AF245" s="151"/>
      <c r="AG245" s="151"/>
      <c r="AH245" s="151"/>
      <c r="AI245" s="151"/>
      <c r="AJ245" s="151"/>
      <c r="AK245" s="151"/>
      <c r="AL245" s="151"/>
      <c r="AM245" s="151"/>
      <c r="AN245" s="151"/>
      <c r="AO245" s="151"/>
      <c r="AP245" s="151"/>
      <c r="AQ245" s="151"/>
      <c r="AR245" s="151"/>
      <c r="AS245" s="151"/>
      <c r="AT245" s="151"/>
      <c r="AU245" s="151"/>
      <c r="AV245" s="151"/>
      <c r="AW245" s="151"/>
      <c r="AX245" s="151"/>
      <c r="AY245" s="151"/>
      <c r="AZ245" s="151"/>
      <c r="BA245" s="151"/>
      <c r="BB245" s="151"/>
      <c r="BC245" s="151"/>
      <c r="BD245" s="151"/>
      <c r="BE245" s="151"/>
      <c r="BF245" s="151"/>
      <c r="BG245" s="151"/>
      <c r="BH245" s="151"/>
    </row>
    <row r="246" spans="1:60" outlineLevel="1" x14ac:dyDescent="0.2">
      <c r="A246" s="152"/>
      <c r="B246" s="159"/>
      <c r="C246" s="185" t="s">
        <v>381</v>
      </c>
      <c r="D246" s="163"/>
      <c r="E246" s="167">
        <v>16</v>
      </c>
      <c r="F246" s="169"/>
      <c r="G246" s="169"/>
      <c r="H246" s="169"/>
      <c r="I246" s="169"/>
      <c r="J246" s="169"/>
      <c r="K246" s="169"/>
      <c r="L246" s="169"/>
      <c r="M246" s="169"/>
      <c r="N246" s="161"/>
      <c r="O246" s="161"/>
      <c r="P246" s="161"/>
      <c r="Q246" s="161"/>
      <c r="R246" s="161"/>
      <c r="S246" s="161"/>
      <c r="T246" s="162"/>
      <c r="U246" s="161"/>
      <c r="V246" s="151"/>
      <c r="W246" s="151"/>
      <c r="X246" s="151"/>
      <c r="Y246" s="151"/>
      <c r="Z246" s="151"/>
      <c r="AA246" s="151"/>
      <c r="AB246" s="151"/>
      <c r="AC246" s="151"/>
      <c r="AD246" s="151"/>
      <c r="AE246" s="151" t="s">
        <v>115</v>
      </c>
      <c r="AF246" s="151">
        <v>0</v>
      </c>
      <c r="AG246" s="151"/>
      <c r="AH246" s="151"/>
      <c r="AI246" s="151"/>
      <c r="AJ246" s="151"/>
      <c r="AK246" s="151"/>
      <c r="AL246" s="151"/>
      <c r="AM246" s="151"/>
      <c r="AN246" s="151"/>
      <c r="AO246" s="151"/>
      <c r="AP246" s="151"/>
      <c r="AQ246" s="151"/>
      <c r="AR246" s="151"/>
      <c r="AS246" s="151"/>
      <c r="AT246" s="151"/>
      <c r="AU246" s="151"/>
      <c r="AV246" s="151"/>
      <c r="AW246" s="151"/>
      <c r="AX246" s="151"/>
      <c r="AY246" s="151"/>
      <c r="AZ246" s="151"/>
      <c r="BA246" s="151"/>
      <c r="BB246" s="151"/>
      <c r="BC246" s="151"/>
      <c r="BD246" s="151"/>
      <c r="BE246" s="151"/>
      <c r="BF246" s="151"/>
      <c r="BG246" s="151"/>
      <c r="BH246" s="151"/>
    </row>
    <row r="247" spans="1:60" outlineLevel="1" x14ac:dyDescent="0.2">
      <c r="A247" s="152">
        <v>86</v>
      </c>
      <c r="B247" s="159" t="s">
        <v>382</v>
      </c>
      <c r="C247" s="184" t="s">
        <v>383</v>
      </c>
      <c r="D247" s="161" t="s">
        <v>280</v>
      </c>
      <c r="E247" s="166">
        <v>3.2</v>
      </c>
      <c r="F247" s="169"/>
      <c r="G247" s="169"/>
      <c r="H247" s="169">
        <v>0</v>
      </c>
      <c r="I247" s="169">
        <f>ROUND(E247*H247,2)</f>
        <v>0</v>
      </c>
      <c r="J247" s="169">
        <v>652</v>
      </c>
      <c r="K247" s="169">
        <f>ROUND(E247*J247,2)</f>
        <v>2086.4</v>
      </c>
      <c r="L247" s="169">
        <v>21</v>
      </c>
      <c r="M247" s="169">
        <f>G247*(1+L247/100)</f>
        <v>0</v>
      </c>
      <c r="N247" s="161">
        <v>1.8500000000000001E-3</v>
      </c>
      <c r="O247" s="161">
        <f>ROUND(E247*N247,5)</f>
        <v>5.9199999999999999E-3</v>
      </c>
      <c r="P247" s="161">
        <v>0</v>
      </c>
      <c r="Q247" s="161">
        <f>ROUND(E247*P247,5)</f>
        <v>0</v>
      </c>
      <c r="R247" s="161"/>
      <c r="S247" s="161"/>
      <c r="T247" s="162">
        <v>0.8</v>
      </c>
      <c r="U247" s="161">
        <f>ROUND(E247*T247,2)</f>
        <v>2.56</v>
      </c>
      <c r="V247" s="151"/>
      <c r="W247" s="151"/>
      <c r="X247" s="151"/>
      <c r="Y247" s="151"/>
      <c r="Z247" s="151"/>
      <c r="AA247" s="151"/>
      <c r="AB247" s="151"/>
      <c r="AC247" s="151"/>
      <c r="AD247" s="151"/>
      <c r="AE247" s="151" t="s">
        <v>113</v>
      </c>
      <c r="AF247" s="151"/>
      <c r="AG247" s="151"/>
      <c r="AH247" s="151"/>
      <c r="AI247" s="151"/>
      <c r="AJ247" s="151"/>
      <c r="AK247" s="151"/>
      <c r="AL247" s="151"/>
      <c r="AM247" s="151"/>
      <c r="AN247" s="151"/>
      <c r="AO247" s="151"/>
      <c r="AP247" s="151"/>
      <c r="AQ247" s="151"/>
      <c r="AR247" s="151"/>
      <c r="AS247" s="151"/>
      <c r="AT247" s="151"/>
      <c r="AU247" s="151"/>
      <c r="AV247" s="151"/>
      <c r="AW247" s="151"/>
      <c r="AX247" s="151"/>
      <c r="AY247" s="151"/>
      <c r="AZ247" s="151"/>
      <c r="BA247" s="151"/>
      <c r="BB247" s="151"/>
      <c r="BC247" s="151"/>
      <c r="BD247" s="151"/>
      <c r="BE247" s="151"/>
      <c r="BF247" s="151"/>
      <c r="BG247" s="151"/>
      <c r="BH247" s="151"/>
    </row>
    <row r="248" spans="1:60" outlineLevel="1" x14ac:dyDescent="0.2">
      <c r="A248" s="152"/>
      <c r="B248" s="159"/>
      <c r="C248" s="242" t="s">
        <v>384</v>
      </c>
      <c r="D248" s="243"/>
      <c r="E248" s="244"/>
      <c r="F248" s="245"/>
      <c r="G248" s="246"/>
      <c r="H248" s="169"/>
      <c r="I248" s="169"/>
      <c r="J248" s="169"/>
      <c r="K248" s="169"/>
      <c r="L248" s="169"/>
      <c r="M248" s="169"/>
      <c r="N248" s="161"/>
      <c r="O248" s="161"/>
      <c r="P248" s="161"/>
      <c r="Q248" s="161"/>
      <c r="R248" s="161"/>
      <c r="S248" s="161"/>
      <c r="T248" s="162"/>
      <c r="U248" s="161"/>
      <c r="V248" s="151"/>
      <c r="W248" s="151"/>
      <c r="X248" s="151"/>
      <c r="Y248" s="151"/>
      <c r="Z248" s="151"/>
      <c r="AA248" s="151"/>
      <c r="AB248" s="151"/>
      <c r="AC248" s="151"/>
      <c r="AD248" s="151"/>
      <c r="AE248" s="151" t="s">
        <v>172</v>
      </c>
      <c r="AF248" s="151"/>
      <c r="AG248" s="151"/>
      <c r="AH248" s="151"/>
      <c r="AI248" s="151"/>
      <c r="AJ248" s="151"/>
      <c r="AK248" s="151"/>
      <c r="AL248" s="151"/>
      <c r="AM248" s="151"/>
      <c r="AN248" s="151"/>
      <c r="AO248" s="151"/>
      <c r="AP248" s="151"/>
      <c r="AQ248" s="151"/>
      <c r="AR248" s="151"/>
      <c r="AS248" s="151"/>
      <c r="AT248" s="151"/>
      <c r="AU248" s="151"/>
      <c r="AV248" s="151"/>
      <c r="AW248" s="151"/>
      <c r="AX248" s="151"/>
      <c r="AY248" s="151"/>
      <c r="AZ248" s="151"/>
      <c r="BA248" s="154" t="str">
        <f>C248</f>
        <v>Odvzdušnění vsakovací jímky zaústěno do bet. šachty.</v>
      </c>
      <c r="BB248" s="151"/>
      <c r="BC248" s="151"/>
      <c r="BD248" s="151"/>
      <c r="BE248" s="151"/>
      <c r="BF248" s="151"/>
      <c r="BG248" s="151"/>
      <c r="BH248" s="151"/>
    </row>
    <row r="249" spans="1:60" outlineLevel="1" x14ac:dyDescent="0.2">
      <c r="A249" s="152"/>
      <c r="B249" s="159"/>
      <c r="C249" s="185" t="s">
        <v>385</v>
      </c>
      <c r="D249" s="163"/>
      <c r="E249" s="167">
        <v>3.2</v>
      </c>
      <c r="F249" s="169"/>
      <c r="G249" s="169"/>
      <c r="H249" s="169"/>
      <c r="I249" s="169"/>
      <c r="J249" s="169"/>
      <c r="K249" s="169"/>
      <c r="L249" s="169"/>
      <c r="M249" s="169"/>
      <c r="N249" s="161"/>
      <c r="O249" s="161"/>
      <c r="P249" s="161"/>
      <c r="Q249" s="161"/>
      <c r="R249" s="161"/>
      <c r="S249" s="161"/>
      <c r="T249" s="162"/>
      <c r="U249" s="161"/>
      <c r="V249" s="151"/>
      <c r="W249" s="151"/>
      <c r="X249" s="151"/>
      <c r="Y249" s="151"/>
      <c r="Z249" s="151"/>
      <c r="AA249" s="151"/>
      <c r="AB249" s="151"/>
      <c r="AC249" s="151"/>
      <c r="AD249" s="151"/>
      <c r="AE249" s="151" t="s">
        <v>115</v>
      </c>
      <c r="AF249" s="151">
        <v>0</v>
      </c>
      <c r="AG249" s="151"/>
      <c r="AH249" s="151"/>
      <c r="AI249" s="151"/>
      <c r="AJ249" s="151"/>
      <c r="AK249" s="151"/>
      <c r="AL249" s="151"/>
      <c r="AM249" s="151"/>
      <c r="AN249" s="151"/>
      <c r="AO249" s="151"/>
      <c r="AP249" s="151"/>
      <c r="AQ249" s="151"/>
      <c r="AR249" s="151"/>
      <c r="AS249" s="151"/>
      <c r="AT249" s="151"/>
      <c r="AU249" s="151"/>
      <c r="AV249" s="151"/>
      <c r="AW249" s="151"/>
      <c r="AX249" s="151"/>
      <c r="AY249" s="151"/>
      <c r="AZ249" s="151"/>
      <c r="BA249" s="151"/>
      <c r="BB249" s="151"/>
      <c r="BC249" s="151"/>
      <c r="BD249" s="151"/>
      <c r="BE249" s="151"/>
      <c r="BF249" s="151"/>
      <c r="BG249" s="151"/>
      <c r="BH249" s="151"/>
    </row>
    <row r="250" spans="1:60" x14ac:dyDescent="0.2">
      <c r="A250" s="153" t="s">
        <v>108</v>
      </c>
      <c r="B250" s="160" t="s">
        <v>71</v>
      </c>
      <c r="C250" s="186" t="s">
        <v>72</v>
      </c>
      <c r="D250" s="164"/>
      <c r="E250" s="168"/>
      <c r="F250" s="170"/>
      <c r="G250" s="170">
        <f>SUMIF(AE251:AE254,"&lt;&gt;NOR",G251:G254)</f>
        <v>0</v>
      </c>
      <c r="H250" s="170"/>
      <c r="I250" s="170">
        <f>SUM(I251:I254)</f>
        <v>0</v>
      </c>
      <c r="J250" s="170"/>
      <c r="K250" s="170">
        <f>SUM(K251:K254)</f>
        <v>33036.06</v>
      </c>
      <c r="L250" s="170"/>
      <c r="M250" s="170">
        <f>SUM(M251:M254)</f>
        <v>0</v>
      </c>
      <c r="N250" s="164"/>
      <c r="O250" s="164">
        <f>SUM(O251:O254)</f>
        <v>24.53736</v>
      </c>
      <c r="P250" s="164"/>
      <c r="Q250" s="164">
        <f>SUM(Q251:Q254)</f>
        <v>0</v>
      </c>
      <c r="R250" s="164"/>
      <c r="S250" s="164"/>
      <c r="T250" s="165"/>
      <c r="U250" s="164">
        <f>SUM(U251:U254)</f>
        <v>19.28</v>
      </c>
      <c r="AE250" t="s">
        <v>109</v>
      </c>
    </row>
    <row r="251" spans="1:60" outlineLevel="1" x14ac:dyDescent="0.2">
      <c r="A251" s="152">
        <v>87</v>
      </c>
      <c r="B251" s="159" t="s">
        <v>223</v>
      </c>
      <c r="C251" s="184" t="s">
        <v>224</v>
      </c>
      <c r="D251" s="161" t="s">
        <v>112</v>
      </c>
      <c r="E251" s="166">
        <v>3.42</v>
      </c>
      <c r="F251" s="169"/>
      <c r="G251" s="169"/>
      <c r="H251" s="169">
        <v>0</v>
      </c>
      <c r="I251" s="169">
        <f>ROUND(E251*H251,2)</f>
        <v>0</v>
      </c>
      <c r="J251" s="169">
        <v>1193</v>
      </c>
      <c r="K251" s="169">
        <f>ROUND(E251*J251,2)</f>
        <v>4080.06</v>
      </c>
      <c r="L251" s="169">
        <v>21</v>
      </c>
      <c r="M251" s="169">
        <f>G251*(1+L251/100)</f>
        <v>0</v>
      </c>
      <c r="N251" s="161">
        <v>2.1</v>
      </c>
      <c r="O251" s="161">
        <f>ROUND(E251*N251,5)</f>
        <v>7.1820000000000004</v>
      </c>
      <c r="P251" s="161">
        <v>0</v>
      </c>
      <c r="Q251" s="161">
        <f>ROUND(E251*P251,5)</f>
        <v>0</v>
      </c>
      <c r="R251" s="161"/>
      <c r="S251" s="161"/>
      <c r="T251" s="162">
        <v>0.97</v>
      </c>
      <c r="U251" s="161">
        <f>ROUND(E251*T251,2)</f>
        <v>3.32</v>
      </c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 t="s">
        <v>113</v>
      </c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151"/>
      <c r="AP251" s="151"/>
      <c r="AQ251" s="151"/>
      <c r="AR251" s="151"/>
      <c r="AS251" s="151"/>
      <c r="AT251" s="151"/>
      <c r="AU251" s="151"/>
      <c r="AV251" s="151"/>
      <c r="AW251" s="151"/>
      <c r="AX251" s="151"/>
      <c r="AY251" s="151"/>
      <c r="AZ251" s="151"/>
      <c r="BA251" s="151"/>
      <c r="BB251" s="151"/>
      <c r="BC251" s="151"/>
      <c r="BD251" s="151"/>
      <c r="BE251" s="151"/>
      <c r="BF251" s="151"/>
      <c r="BG251" s="151"/>
      <c r="BH251" s="151"/>
    </row>
    <row r="252" spans="1:60" outlineLevel="1" x14ac:dyDescent="0.2">
      <c r="A252" s="152"/>
      <c r="B252" s="159"/>
      <c r="C252" s="185" t="s">
        <v>386</v>
      </c>
      <c r="D252" s="163"/>
      <c r="E252" s="167">
        <v>3.42</v>
      </c>
      <c r="F252" s="169"/>
      <c r="G252" s="169"/>
      <c r="H252" s="169"/>
      <c r="I252" s="169"/>
      <c r="J252" s="169"/>
      <c r="K252" s="169"/>
      <c r="L252" s="169"/>
      <c r="M252" s="169"/>
      <c r="N252" s="161"/>
      <c r="O252" s="161"/>
      <c r="P252" s="161"/>
      <c r="Q252" s="161"/>
      <c r="R252" s="161"/>
      <c r="S252" s="161"/>
      <c r="T252" s="162"/>
      <c r="U252" s="16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 t="s">
        <v>115</v>
      </c>
      <c r="AF252" s="151">
        <v>0</v>
      </c>
      <c r="AG252" s="151"/>
      <c r="AH252" s="151"/>
      <c r="AI252" s="151"/>
      <c r="AJ252" s="151"/>
      <c r="AK252" s="151"/>
      <c r="AL252" s="151"/>
      <c r="AM252" s="151"/>
      <c r="AN252" s="151"/>
      <c r="AO252" s="151"/>
      <c r="AP252" s="151"/>
      <c r="AQ252" s="151"/>
      <c r="AR252" s="151"/>
      <c r="AS252" s="151"/>
      <c r="AT252" s="151"/>
      <c r="AU252" s="151"/>
      <c r="AV252" s="151"/>
      <c r="AW252" s="151"/>
      <c r="AX252" s="151"/>
      <c r="AY252" s="151"/>
      <c r="AZ252" s="151"/>
      <c r="BA252" s="151"/>
      <c r="BB252" s="151"/>
      <c r="BC252" s="151"/>
      <c r="BD252" s="151"/>
      <c r="BE252" s="151"/>
      <c r="BF252" s="151"/>
      <c r="BG252" s="151"/>
      <c r="BH252" s="151"/>
    </row>
    <row r="253" spans="1:60" ht="22.5" outlineLevel="1" x14ac:dyDescent="0.2">
      <c r="A253" s="152">
        <v>88</v>
      </c>
      <c r="B253" s="159" t="s">
        <v>387</v>
      </c>
      <c r="C253" s="184" t="s">
        <v>388</v>
      </c>
      <c r="D253" s="161" t="s">
        <v>280</v>
      </c>
      <c r="E253" s="166">
        <v>114</v>
      </c>
      <c r="F253" s="169"/>
      <c r="G253" s="169"/>
      <c r="H253" s="169">
        <v>0</v>
      </c>
      <c r="I253" s="169">
        <f>ROUND(E253*H253,2)</f>
        <v>0</v>
      </c>
      <c r="J253" s="169">
        <v>254</v>
      </c>
      <c r="K253" s="169">
        <f>ROUND(E253*J253,2)</f>
        <v>28956</v>
      </c>
      <c r="L253" s="169">
        <v>21</v>
      </c>
      <c r="M253" s="169">
        <f>G253*(1+L253/100)</f>
        <v>0</v>
      </c>
      <c r="N253" s="161">
        <v>0.15223999999999999</v>
      </c>
      <c r="O253" s="161">
        <f>ROUND(E253*N253,5)</f>
        <v>17.355360000000001</v>
      </c>
      <c r="P253" s="161">
        <v>0</v>
      </c>
      <c r="Q253" s="161">
        <f>ROUND(E253*P253,5)</f>
        <v>0</v>
      </c>
      <c r="R253" s="161"/>
      <c r="S253" s="161"/>
      <c r="T253" s="162">
        <v>0.14000000000000001</v>
      </c>
      <c r="U253" s="161">
        <f>ROUND(E253*T253,2)</f>
        <v>15.96</v>
      </c>
      <c r="V253" s="151"/>
      <c r="W253" s="151"/>
      <c r="X253" s="151"/>
      <c r="Y253" s="151"/>
      <c r="Z253" s="151"/>
      <c r="AA253" s="151"/>
      <c r="AB253" s="151"/>
      <c r="AC253" s="151"/>
      <c r="AD253" s="151"/>
      <c r="AE253" s="151" t="s">
        <v>113</v>
      </c>
      <c r="AF253" s="151"/>
      <c r="AG253" s="151"/>
      <c r="AH253" s="151"/>
      <c r="AI253" s="151"/>
      <c r="AJ253" s="151"/>
      <c r="AK253" s="151"/>
      <c r="AL253" s="151"/>
      <c r="AM253" s="151"/>
      <c r="AN253" s="151"/>
      <c r="AO253" s="151"/>
      <c r="AP253" s="151"/>
      <c r="AQ253" s="151"/>
      <c r="AR253" s="151"/>
      <c r="AS253" s="151"/>
      <c r="AT253" s="151"/>
      <c r="AU253" s="151"/>
      <c r="AV253" s="151"/>
      <c r="AW253" s="151"/>
      <c r="AX253" s="151"/>
      <c r="AY253" s="151"/>
      <c r="AZ253" s="151"/>
      <c r="BA253" s="151"/>
      <c r="BB253" s="151"/>
      <c r="BC253" s="151"/>
      <c r="BD253" s="151"/>
      <c r="BE253" s="151"/>
      <c r="BF253" s="151"/>
      <c r="BG253" s="151"/>
      <c r="BH253" s="151"/>
    </row>
    <row r="254" spans="1:60" outlineLevel="1" x14ac:dyDescent="0.2">
      <c r="A254" s="152"/>
      <c r="B254" s="159"/>
      <c r="C254" s="185" t="s">
        <v>389</v>
      </c>
      <c r="D254" s="163"/>
      <c r="E254" s="167">
        <v>114</v>
      </c>
      <c r="F254" s="169"/>
      <c r="G254" s="169"/>
      <c r="H254" s="169"/>
      <c r="I254" s="169"/>
      <c r="J254" s="169"/>
      <c r="K254" s="169"/>
      <c r="L254" s="169"/>
      <c r="M254" s="169"/>
      <c r="N254" s="161"/>
      <c r="O254" s="161"/>
      <c r="P254" s="161"/>
      <c r="Q254" s="161"/>
      <c r="R254" s="161"/>
      <c r="S254" s="161"/>
      <c r="T254" s="162"/>
      <c r="U254" s="161"/>
      <c r="V254" s="151"/>
      <c r="W254" s="151"/>
      <c r="X254" s="151"/>
      <c r="Y254" s="151"/>
      <c r="Z254" s="151"/>
      <c r="AA254" s="151"/>
      <c r="AB254" s="151"/>
      <c r="AC254" s="151"/>
      <c r="AD254" s="151"/>
      <c r="AE254" s="151" t="s">
        <v>115</v>
      </c>
      <c r="AF254" s="151">
        <v>0</v>
      </c>
      <c r="AG254" s="151"/>
      <c r="AH254" s="151"/>
      <c r="AI254" s="151"/>
      <c r="AJ254" s="151"/>
      <c r="AK254" s="151"/>
      <c r="AL254" s="151"/>
      <c r="AM254" s="151"/>
      <c r="AN254" s="151"/>
      <c r="AO254" s="151"/>
      <c r="AP254" s="151"/>
      <c r="AQ254" s="151"/>
      <c r="AR254" s="151"/>
      <c r="AS254" s="151"/>
      <c r="AT254" s="151"/>
      <c r="AU254" s="151"/>
      <c r="AV254" s="151"/>
      <c r="AW254" s="151"/>
      <c r="AX254" s="151"/>
      <c r="AY254" s="151"/>
      <c r="AZ254" s="151"/>
      <c r="BA254" s="151"/>
      <c r="BB254" s="151"/>
      <c r="BC254" s="151"/>
      <c r="BD254" s="151"/>
      <c r="BE254" s="151"/>
      <c r="BF254" s="151"/>
      <c r="BG254" s="151"/>
      <c r="BH254" s="151"/>
    </row>
    <row r="255" spans="1:60" x14ac:dyDescent="0.2">
      <c r="A255" s="153" t="s">
        <v>108</v>
      </c>
      <c r="B255" s="160" t="s">
        <v>73</v>
      </c>
      <c r="C255" s="186" t="s">
        <v>74</v>
      </c>
      <c r="D255" s="164"/>
      <c r="E255" s="168"/>
      <c r="F255" s="170"/>
      <c r="G255" s="170">
        <f>SUMIF(AE256:AE256,"&lt;&gt;NOR",G256:G256)</f>
        <v>0</v>
      </c>
      <c r="H255" s="170"/>
      <c r="I255" s="170">
        <f>SUM(I256:I256)</f>
        <v>0</v>
      </c>
      <c r="J255" s="170"/>
      <c r="K255" s="170">
        <f>SUM(K256:K256)</f>
        <v>52320.98</v>
      </c>
      <c r="L255" s="170"/>
      <c r="M255" s="170">
        <f>SUM(M256:M256)</f>
        <v>0</v>
      </c>
      <c r="N255" s="164"/>
      <c r="O255" s="164">
        <f>SUM(O256:O256)</f>
        <v>0</v>
      </c>
      <c r="P255" s="164"/>
      <c r="Q255" s="164">
        <f>SUM(Q256:Q256)</f>
        <v>0</v>
      </c>
      <c r="R255" s="164"/>
      <c r="S255" s="164"/>
      <c r="T255" s="165"/>
      <c r="U255" s="164">
        <f>SUM(U256:U256)</f>
        <v>43.65</v>
      </c>
      <c r="AE255" t="s">
        <v>109</v>
      </c>
    </row>
    <row r="256" spans="1:60" outlineLevel="1" x14ac:dyDescent="0.2">
      <c r="A256" s="152">
        <v>89</v>
      </c>
      <c r="B256" s="159" t="s">
        <v>390</v>
      </c>
      <c r="C256" s="184" t="s">
        <v>391</v>
      </c>
      <c r="D256" s="161" t="s">
        <v>198</v>
      </c>
      <c r="E256" s="166">
        <v>581.99089000000004</v>
      </c>
      <c r="F256" s="169"/>
      <c r="G256" s="169"/>
      <c r="H256" s="169">
        <v>0</v>
      </c>
      <c r="I256" s="169">
        <f>ROUND(E256*H256,2)</f>
        <v>0</v>
      </c>
      <c r="J256" s="169">
        <v>89.9</v>
      </c>
      <c r="K256" s="169">
        <f>ROUND(E256*J256,2)</f>
        <v>52320.98</v>
      </c>
      <c r="L256" s="169">
        <v>21</v>
      </c>
      <c r="M256" s="169">
        <f>G256*(1+L256/100)</f>
        <v>0</v>
      </c>
      <c r="N256" s="161">
        <v>0</v>
      </c>
      <c r="O256" s="161">
        <f>ROUND(E256*N256,5)</f>
        <v>0</v>
      </c>
      <c r="P256" s="161">
        <v>0</v>
      </c>
      <c r="Q256" s="161">
        <f>ROUND(E256*P256,5)</f>
        <v>0</v>
      </c>
      <c r="R256" s="161"/>
      <c r="S256" s="161"/>
      <c r="T256" s="162">
        <v>7.4999999999999997E-2</v>
      </c>
      <c r="U256" s="161">
        <f>ROUND(E256*T256,2)</f>
        <v>43.65</v>
      </c>
      <c r="V256" s="151"/>
      <c r="W256" s="151"/>
      <c r="X256" s="151"/>
      <c r="Y256" s="151"/>
      <c r="Z256" s="151"/>
      <c r="AA256" s="151"/>
      <c r="AB256" s="151"/>
      <c r="AC256" s="151"/>
      <c r="AD256" s="151"/>
      <c r="AE256" s="151" t="s">
        <v>113</v>
      </c>
      <c r="AF256" s="151"/>
      <c r="AG256" s="151"/>
      <c r="AH256" s="151"/>
      <c r="AI256" s="151"/>
      <c r="AJ256" s="151"/>
      <c r="AK256" s="151"/>
      <c r="AL256" s="151"/>
      <c r="AM256" s="151"/>
      <c r="AN256" s="151"/>
      <c r="AO256" s="151"/>
      <c r="AP256" s="151"/>
      <c r="AQ256" s="151"/>
      <c r="AR256" s="151"/>
      <c r="AS256" s="151"/>
      <c r="AT256" s="151"/>
      <c r="AU256" s="151"/>
      <c r="AV256" s="151"/>
      <c r="AW256" s="151"/>
      <c r="AX256" s="151"/>
      <c r="AY256" s="151"/>
      <c r="AZ256" s="151"/>
      <c r="BA256" s="151"/>
      <c r="BB256" s="151"/>
      <c r="BC256" s="151"/>
      <c r="BD256" s="151"/>
      <c r="BE256" s="151"/>
      <c r="BF256" s="151"/>
      <c r="BG256" s="151"/>
      <c r="BH256" s="151"/>
    </row>
    <row r="257" spans="1:60" x14ac:dyDescent="0.2">
      <c r="A257" s="153" t="s">
        <v>108</v>
      </c>
      <c r="B257" s="160" t="s">
        <v>75</v>
      </c>
      <c r="C257" s="186" t="s">
        <v>76</v>
      </c>
      <c r="D257" s="164"/>
      <c r="E257" s="168"/>
      <c r="F257" s="170"/>
      <c r="G257" s="170">
        <f>SUMIF(AE258:AE263,"&lt;&gt;NOR",G258:G263)</f>
        <v>0</v>
      </c>
      <c r="H257" s="170"/>
      <c r="I257" s="170">
        <f>SUM(I258:I263)</f>
        <v>0</v>
      </c>
      <c r="J257" s="170"/>
      <c r="K257" s="170">
        <f>SUM(K258:K263)</f>
        <v>115569</v>
      </c>
      <c r="L257" s="170"/>
      <c r="M257" s="170">
        <f>SUM(M258:M263)</f>
        <v>0</v>
      </c>
      <c r="N257" s="164"/>
      <c r="O257" s="164">
        <f>SUM(O258:O263)</f>
        <v>0.28588000000000002</v>
      </c>
      <c r="P257" s="164"/>
      <c r="Q257" s="164">
        <f>SUM(Q258:Q263)</f>
        <v>0</v>
      </c>
      <c r="R257" s="164"/>
      <c r="S257" s="164"/>
      <c r="T257" s="165"/>
      <c r="U257" s="164">
        <f>SUM(U258:U263)</f>
        <v>25.17</v>
      </c>
      <c r="AE257" t="s">
        <v>109</v>
      </c>
    </row>
    <row r="258" spans="1:60" ht="22.5" outlineLevel="1" x14ac:dyDescent="0.2">
      <c r="A258" s="152">
        <v>90</v>
      </c>
      <c r="B258" s="159" t="s">
        <v>392</v>
      </c>
      <c r="C258" s="184" t="s">
        <v>393</v>
      </c>
      <c r="D258" s="161" t="s">
        <v>150</v>
      </c>
      <c r="E258" s="166">
        <v>109.44</v>
      </c>
      <c r="F258" s="169"/>
      <c r="G258" s="169"/>
      <c r="H258" s="169">
        <v>0</v>
      </c>
      <c r="I258" s="169">
        <f>ROUND(E258*H258,2)</f>
        <v>0</v>
      </c>
      <c r="J258" s="169">
        <v>150</v>
      </c>
      <c r="K258" s="169">
        <f>ROUND(E258*J258,2)</f>
        <v>16416</v>
      </c>
      <c r="L258" s="169">
        <v>21</v>
      </c>
      <c r="M258" s="169">
        <f>G258*(1+L258/100)</f>
        <v>0</v>
      </c>
      <c r="N258" s="161">
        <v>1.7000000000000001E-4</v>
      </c>
      <c r="O258" s="161">
        <f>ROUND(E258*N258,5)</f>
        <v>1.8599999999999998E-2</v>
      </c>
      <c r="P258" s="161">
        <v>0</v>
      </c>
      <c r="Q258" s="161">
        <f>ROUND(E258*P258,5)</f>
        <v>0</v>
      </c>
      <c r="R258" s="161"/>
      <c r="S258" s="161"/>
      <c r="T258" s="162">
        <v>0</v>
      </c>
      <c r="U258" s="161">
        <f>ROUND(E258*T258,2)</f>
        <v>0</v>
      </c>
      <c r="V258" s="151"/>
      <c r="W258" s="151"/>
      <c r="X258" s="151"/>
      <c r="Y258" s="151"/>
      <c r="Z258" s="151"/>
      <c r="AA258" s="151"/>
      <c r="AB258" s="151"/>
      <c r="AC258" s="151"/>
      <c r="AD258" s="151"/>
      <c r="AE258" s="151" t="s">
        <v>113</v>
      </c>
      <c r="AF258" s="151"/>
      <c r="AG258" s="151"/>
      <c r="AH258" s="151"/>
      <c r="AI258" s="151"/>
      <c r="AJ258" s="151"/>
      <c r="AK258" s="151"/>
      <c r="AL258" s="151"/>
      <c r="AM258" s="151"/>
      <c r="AN258" s="151"/>
      <c r="AO258" s="151"/>
      <c r="AP258" s="151"/>
      <c r="AQ258" s="151"/>
      <c r="AR258" s="151"/>
      <c r="AS258" s="151"/>
      <c r="AT258" s="151"/>
      <c r="AU258" s="151"/>
      <c r="AV258" s="151"/>
      <c r="AW258" s="151"/>
      <c r="AX258" s="151"/>
      <c r="AY258" s="151"/>
      <c r="AZ258" s="151"/>
      <c r="BA258" s="151"/>
      <c r="BB258" s="151"/>
      <c r="BC258" s="151"/>
      <c r="BD258" s="151"/>
      <c r="BE258" s="151"/>
      <c r="BF258" s="151"/>
      <c r="BG258" s="151"/>
      <c r="BH258" s="151"/>
    </row>
    <row r="259" spans="1:60" outlineLevel="1" x14ac:dyDescent="0.2">
      <c r="A259" s="152"/>
      <c r="B259" s="159"/>
      <c r="C259" s="185" t="s">
        <v>394</v>
      </c>
      <c r="D259" s="163"/>
      <c r="E259" s="167">
        <v>109.44</v>
      </c>
      <c r="F259" s="169"/>
      <c r="G259" s="169"/>
      <c r="H259" s="169"/>
      <c r="I259" s="169"/>
      <c r="J259" s="169"/>
      <c r="K259" s="169"/>
      <c r="L259" s="169"/>
      <c r="M259" s="169"/>
      <c r="N259" s="161"/>
      <c r="O259" s="161"/>
      <c r="P259" s="161"/>
      <c r="Q259" s="161"/>
      <c r="R259" s="161"/>
      <c r="S259" s="161"/>
      <c r="T259" s="162"/>
      <c r="U259" s="161"/>
      <c r="V259" s="151"/>
      <c r="W259" s="151"/>
      <c r="X259" s="151"/>
      <c r="Y259" s="151"/>
      <c r="Z259" s="151"/>
      <c r="AA259" s="151"/>
      <c r="AB259" s="151"/>
      <c r="AC259" s="151"/>
      <c r="AD259" s="151"/>
      <c r="AE259" s="151" t="s">
        <v>115</v>
      </c>
      <c r="AF259" s="151">
        <v>0</v>
      </c>
      <c r="AG259" s="151"/>
      <c r="AH259" s="151"/>
      <c r="AI259" s="151"/>
      <c r="AJ259" s="151"/>
      <c r="AK259" s="151"/>
      <c r="AL259" s="151"/>
      <c r="AM259" s="151"/>
      <c r="AN259" s="151"/>
      <c r="AO259" s="151"/>
      <c r="AP259" s="151"/>
      <c r="AQ259" s="151"/>
      <c r="AR259" s="151"/>
      <c r="AS259" s="151"/>
      <c r="AT259" s="151"/>
      <c r="AU259" s="151"/>
      <c r="AV259" s="151"/>
      <c r="AW259" s="151"/>
      <c r="AX259" s="151"/>
      <c r="AY259" s="151"/>
      <c r="AZ259" s="151"/>
      <c r="BA259" s="151"/>
      <c r="BB259" s="151"/>
      <c r="BC259" s="151"/>
      <c r="BD259" s="151"/>
      <c r="BE259" s="151"/>
      <c r="BF259" s="151"/>
      <c r="BG259" s="151"/>
      <c r="BH259" s="151"/>
    </row>
    <row r="260" spans="1:60" ht="22.5" outlineLevel="1" x14ac:dyDescent="0.2">
      <c r="A260" s="152">
        <v>91</v>
      </c>
      <c r="B260" s="159" t="s">
        <v>395</v>
      </c>
      <c r="C260" s="184" t="s">
        <v>396</v>
      </c>
      <c r="D260" s="161" t="s">
        <v>112</v>
      </c>
      <c r="E260" s="166">
        <v>3.7346400000000002</v>
      </c>
      <c r="F260" s="169"/>
      <c r="G260" s="169"/>
      <c r="H260" s="169">
        <v>0</v>
      </c>
      <c r="I260" s="169">
        <f>ROUND(E260*H260,2)</f>
        <v>0</v>
      </c>
      <c r="J260" s="169">
        <v>21562</v>
      </c>
      <c r="K260" s="169">
        <f>ROUND(E260*J260,2)</f>
        <v>80526.31</v>
      </c>
      <c r="L260" s="169">
        <v>21</v>
      </c>
      <c r="M260" s="169">
        <f>G260*(1+L260/100)</f>
        <v>0</v>
      </c>
      <c r="N260" s="161">
        <v>0.05</v>
      </c>
      <c r="O260" s="161">
        <f>ROUND(E260*N260,5)</f>
        <v>0.18673000000000001</v>
      </c>
      <c r="P260" s="161">
        <v>0</v>
      </c>
      <c r="Q260" s="161">
        <f>ROUND(E260*P260,5)</f>
        <v>0</v>
      </c>
      <c r="R260" s="161"/>
      <c r="S260" s="161"/>
      <c r="T260" s="162">
        <v>0</v>
      </c>
      <c r="U260" s="161">
        <f>ROUND(E260*T260,2)</f>
        <v>0</v>
      </c>
      <c r="V260" s="151"/>
      <c r="W260" s="151"/>
      <c r="X260" s="151"/>
      <c r="Y260" s="151"/>
      <c r="Z260" s="151"/>
      <c r="AA260" s="151"/>
      <c r="AB260" s="151"/>
      <c r="AC260" s="151"/>
      <c r="AD260" s="151"/>
      <c r="AE260" s="151" t="s">
        <v>113</v>
      </c>
      <c r="AF260" s="151"/>
      <c r="AG260" s="151"/>
      <c r="AH260" s="151"/>
      <c r="AI260" s="151"/>
      <c r="AJ260" s="151"/>
      <c r="AK260" s="151"/>
      <c r="AL260" s="151"/>
      <c r="AM260" s="151"/>
      <c r="AN260" s="151"/>
      <c r="AO260" s="151"/>
      <c r="AP260" s="151"/>
      <c r="AQ260" s="151"/>
      <c r="AR260" s="151"/>
      <c r="AS260" s="151"/>
      <c r="AT260" s="151"/>
      <c r="AU260" s="151"/>
      <c r="AV260" s="151"/>
      <c r="AW260" s="151"/>
      <c r="AX260" s="151"/>
      <c r="AY260" s="151"/>
      <c r="AZ260" s="151"/>
      <c r="BA260" s="151"/>
      <c r="BB260" s="151"/>
      <c r="BC260" s="151"/>
      <c r="BD260" s="151"/>
      <c r="BE260" s="151"/>
      <c r="BF260" s="151"/>
      <c r="BG260" s="151"/>
      <c r="BH260" s="151"/>
    </row>
    <row r="261" spans="1:60" outlineLevel="1" x14ac:dyDescent="0.2">
      <c r="A261" s="152"/>
      <c r="B261" s="159"/>
      <c r="C261" s="185" t="s">
        <v>397</v>
      </c>
      <c r="D261" s="163"/>
      <c r="E261" s="167">
        <v>3.7346400000000002</v>
      </c>
      <c r="F261" s="169"/>
      <c r="G261" s="169"/>
      <c r="H261" s="169"/>
      <c r="I261" s="169"/>
      <c r="J261" s="169"/>
      <c r="K261" s="169"/>
      <c r="L261" s="169"/>
      <c r="M261" s="169"/>
      <c r="N261" s="161"/>
      <c r="O261" s="161"/>
      <c r="P261" s="161"/>
      <c r="Q261" s="161"/>
      <c r="R261" s="161"/>
      <c r="S261" s="161"/>
      <c r="T261" s="162"/>
      <c r="U261" s="161"/>
      <c r="V261" s="151"/>
      <c r="W261" s="151"/>
      <c r="X261" s="151"/>
      <c r="Y261" s="151"/>
      <c r="Z261" s="151"/>
      <c r="AA261" s="151"/>
      <c r="AB261" s="151"/>
      <c r="AC261" s="151"/>
      <c r="AD261" s="151"/>
      <c r="AE261" s="151" t="s">
        <v>115</v>
      </c>
      <c r="AF261" s="151">
        <v>0</v>
      </c>
      <c r="AG261" s="151"/>
      <c r="AH261" s="151"/>
      <c r="AI261" s="151"/>
      <c r="AJ261" s="151"/>
      <c r="AK261" s="151"/>
      <c r="AL261" s="151"/>
      <c r="AM261" s="151"/>
      <c r="AN261" s="151"/>
      <c r="AO261" s="151"/>
      <c r="AP261" s="151"/>
      <c r="AQ261" s="151"/>
      <c r="AR261" s="151"/>
      <c r="AS261" s="151"/>
      <c r="AT261" s="151"/>
      <c r="AU261" s="151"/>
      <c r="AV261" s="151"/>
      <c r="AW261" s="151"/>
      <c r="AX261" s="151"/>
      <c r="AY261" s="151"/>
      <c r="AZ261" s="151"/>
      <c r="BA261" s="151"/>
      <c r="BB261" s="151"/>
      <c r="BC261" s="151"/>
      <c r="BD261" s="151"/>
      <c r="BE261" s="151"/>
      <c r="BF261" s="151"/>
      <c r="BG261" s="151"/>
      <c r="BH261" s="151"/>
    </row>
    <row r="262" spans="1:60" outlineLevel="1" x14ac:dyDescent="0.2">
      <c r="A262" s="152">
        <v>92</v>
      </c>
      <c r="B262" s="159" t="s">
        <v>398</v>
      </c>
      <c r="C262" s="184" t="s">
        <v>399</v>
      </c>
      <c r="D262" s="161" t="s">
        <v>150</v>
      </c>
      <c r="E262" s="166">
        <v>251.71199999999999</v>
      </c>
      <c r="F262" s="169"/>
      <c r="G262" s="169"/>
      <c r="H262" s="169">
        <v>0</v>
      </c>
      <c r="I262" s="169">
        <f>ROUND(E262*H262,2)</f>
        <v>0</v>
      </c>
      <c r="J262" s="169">
        <v>74</v>
      </c>
      <c r="K262" s="169">
        <f>ROUND(E262*J262,2)</f>
        <v>18626.689999999999</v>
      </c>
      <c r="L262" s="169">
        <v>21</v>
      </c>
      <c r="M262" s="169">
        <f>G262*(1+L262/100)</f>
        <v>0</v>
      </c>
      <c r="N262" s="161">
        <v>3.2000000000000003E-4</v>
      </c>
      <c r="O262" s="161">
        <f>ROUND(E262*N262,5)</f>
        <v>8.0549999999999997E-2</v>
      </c>
      <c r="P262" s="161">
        <v>0</v>
      </c>
      <c r="Q262" s="161">
        <f>ROUND(E262*P262,5)</f>
        <v>0</v>
      </c>
      <c r="R262" s="161"/>
      <c r="S262" s="161"/>
      <c r="T262" s="162">
        <v>0.1</v>
      </c>
      <c r="U262" s="161">
        <f>ROUND(E262*T262,2)</f>
        <v>25.17</v>
      </c>
      <c r="V262" s="151"/>
      <c r="W262" s="151"/>
      <c r="X262" s="151"/>
      <c r="Y262" s="151"/>
      <c r="Z262" s="151"/>
      <c r="AA262" s="151"/>
      <c r="AB262" s="151"/>
      <c r="AC262" s="151"/>
      <c r="AD262" s="151"/>
      <c r="AE262" s="151" t="s">
        <v>113</v>
      </c>
      <c r="AF262" s="151"/>
      <c r="AG262" s="151"/>
      <c r="AH262" s="151"/>
      <c r="AI262" s="151"/>
      <c r="AJ262" s="151"/>
      <c r="AK262" s="151"/>
      <c r="AL262" s="151"/>
      <c r="AM262" s="151"/>
      <c r="AN262" s="151"/>
      <c r="AO262" s="151"/>
      <c r="AP262" s="151"/>
      <c r="AQ262" s="151"/>
      <c r="AR262" s="151"/>
      <c r="AS262" s="151"/>
      <c r="AT262" s="151"/>
      <c r="AU262" s="151"/>
      <c r="AV262" s="151"/>
      <c r="AW262" s="151"/>
      <c r="AX262" s="151"/>
      <c r="AY262" s="151"/>
      <c r="AZ262" s="151"/>
      <c r="BA262" s="151"/>
      <c r="BB262" s="151"/>
      <c r="BC262" s="151"/>
      <c r="BD262" s="151"/>
      <c r="BE262" s="151"/>
      <c r="BF262" s="151"/>
      <c r="BG262" s="151"/>
      <c r="BH262" s="151"/>
    </row>
    <row r="263" spans="1:60" outlineLevel="1" x14ac:dyDescent="0.2">
      <c r="A263" s="152"/>
      <c r="B263" s="159"/>
      <c r="C263" s="185" t="s">
        <v>400</v>
      </c>
      <c r="D263" s="163"/>
      <c r="E263" s="167">
        <v>251.71199999999999</v>
      </c>
      <c r="F263" s="169"/>
      <c r="G263" s="169"/>
      <c r="H263" s="169"/>
      <c r="I263" s="169"/>
      <c r="J263" s="169"/>
      <c r="K263" s="169"/>
      <c r="L263" s="169"/>
      <c r="M263" s="169"/>
      <c r="N263" s="161"/>
      <c r="O263" s="161"/>
      <c r="P263" s="161"/>
      <c r="Q263" s="161"/>
      <c r="R263" s="161"/>
      <c r="S263" s="161"/>
      <c r="T263" s="162"/>
      <c r="U263" s="161"/>
      <c r="V263" s="151"/>
      <c r="W263" s="151"/>
      <c r="X263" s="151"/>
      <c r="Y263" s="151"/>
      <c r="Z263" s="151"/>
      <c r="AA263" s="151"/>
      <c r="AB263" s="151"/>
      <c r="AC263" s="151"/>
      <c r="AD263" s="151"/>
      <c r="AE263" s="151" t="s">
        <v>115</v>
      </c>
      <c r="AF263" s="151">
        <v>0</v>
      </c>
      <c r="AG263" s="151"/>
      <c r="AH263" s="151"/>
      <c r="AI263" s="151"/>
      <c r="AJ263" s="151"/>
      <c r="AK263" s="151"/>
      <c r="AL263" s="151"/>
      <c r="AM263" s="151"/>
      <c r="AN263" s="151"/>
      <c r="AO263" s="151"/>
      <c r="AP263" s="151"/>
      <c r="AQ263" s="151"/>
      <c r="AR263" s="151"/>
      <c r="AS263" s="151"/>
      <c r="AT263" s="151"/>
      <c r="AU263" s="151"/>
      <c r="AV263" s="151"/>
      <c r="AW263" s="151"/>
      <c r="AX263" s="151"/>
      <c r="AY263" s="151"/>
      <c r="AZ263" s="151"/>
      <c r="BA263" s="151"/>
      <c r="BB263" s="151"/>
      <c r="BC263" s="151"/>
      <c r="BD263" s="151"/>
      <c r="BE263" s="151"/>
      <c r="BF263" s="151"/>
      <c r="BG263" s="151"/>
      <c r="BH263" s="151"/>
    </row>
    <row r="264" spans="1:60" x14ac:dyDescent="0.2">
      <c r="A264" s="153" t="s">
        <v>108</v>
      </c>
      <c r="B264" s="160" t="s">
        <v>77</v>
      </c>
      <c r="C264" s="186" t="s">
        <v>78</v>
      </c>
      <c r="D264" s="164"/>
      <c r="E264" s="168"/>
      <c r="F264" s="170"/>
      <c r="G264" s="170">
        <f>SUMIF(AE265:AE273,"&lt;&gt;NOR",G265:G273)</f>
        <v>0</v>
      </c>
      <c r="H264" s="170"/>
      <c r="I264" s="170">
        <f>SUM(I265:I273)</f>
        <v>416240</v>
      </c>
      <c r="J264" s="170"/>
      <c r="K264" s="170">
        <f>SUM(K265:K273)</f>
        <v>275280</v>
      </c>
      <c r="L264" s="170"/>
      <c r="M264" s="170">
        <f>SUM(M265:M273)</f>
        <v>0</v>
      </c>
      <c r="N264" s="164"/>
      <c r="O264" s="164">
        <f>SUM(O265:O273)</f>
        <v>0</v>
      </c>
      <c r="P264" s="164"/>
      <c r="Q264" s="164">
        <f>SUM(Q265:Q273)</f>
        <v>0</v>
      </c>
      <c r="R264" s="164"/>
      <c r="S264" s="164"/>
      <c r="T264" s="165"/>
      <c r="U264" s="164">
        <f>SUM(U265:U273)</f>
        <v>0</v>
      </c>
      <c r="AE264" t="s">
        <v>109</v>
      </c>
    </row>
    <row r="265" spans="1:60" outlineLevel="1" x14ac:dyDescent="0.2">
      <c r="A265" s="152">
        <v>93</v>
      </c>
      <c r="B265" s="159" t="s">
        <v>401</v>
      </c>
      <c r="C265" s="184" t="s">
        <v>402</v>
      </c>
      <c r="D265" s="161" t="s">
        <v>150</v>
      </c>
      <c r="E265" s="166">
        <v>573.5</v>
      </c>
      <c r="F265" s="169"/>
      <c r="G265" s="169"/>
      <c r="H265" s="169">
        <v>580</v>
      </c>
      <c r="I265" s="169">
        <f>ROUND(E265*H265,2)</f>
        <v>332630</v>
      </c>
      <c r="J265" s="169">
        <v>0</v>
      </c>
      <c r="K265" s="169">
        <f>ROUND(E265*J265,2)</f>
        <v>0</v>
      </c>
      <c r="L265" s="169">
        <v>21</v>
      </c>
      <c r="M265" s="169">
        <f>G265*(1+L265/100)</f>
        <v>0</v>
      </c>
      <c r="N265" s="161">
        <v>0</v>
      </c>
      <c r="O265" s="161">
        <f>ROUND(E265*N265,5)</f>
        <v>0</v>
      </c>
      <c r="P265" s="161">
        <v>0</v>
      </c>
      <c r="Q265" s="161">
        <f>ROUND(E265*P265,5)</f>
        <v>0</v>
      </c>
      <c r="R265" s="161"/>
      <c r="S265" s="161"/>
      <c r="T265" s="162">
        <v>0</v>
      </c>
      <c r="U265" s="161">
        <f>ROUND(E265*T265,2)</f>
        <v>0</v>
      </c>
      <c r="V265" s="151"/>
      <c r="W265" s="151"/>
      <c r="X265" s="151"/>
      <c r="Y265" s="151"/>
      <c r="Z265" s="151"/>
      <c r="AA265" s="151"/>
      <c r="AB265" s="151"/>
      <c r="AC265" s="151"/>
      <c r="AD265" s="151"/>
      <c r="AE265" s="151" t="s">
        <v>219</v>
      </c>
      <c r="AF265" s="151"/>
      <c r="AG265" s="151"/>
      <c r="AH265" s="151"/>
      <c r="AI265" s="151"/>
      <c r="AJ265" s="151"/>
      <c r="AK265" s="151"/>
      <c r="AL265" s="151"/>
      <c r="AM265" s="151"/>
      <c r="AN265" s="151"/>
      <c r="AO265" s="151"/>
      <c r="AP265" s="151"/>
      <c r="AQ265" s="151"/>
      <c r="AR265" s="151"/>
      <c r="AS265" s="151"/>
      <c r="AT265" s="151"/>
      <c r="AU265" s="151"/>
      <c r="AV265" s="151"/>
      <c r="AW265" s="151"/>
      <c r="AX265" s="151"/>
      <c r="AY265" s="151"/>
      <c r="AZ265" s="151"/>
      <c r="BA265" s="151"/>
      <c r="BB265" s="151"/>
      <c r="BC265" s="151"/>
      <c r="BD265" s="151"/>
      <c r="BE265" s="151"/>
      <c r="BF265" s="151"/>
      <c r="BG265" s="151"/>
      <c r="BH265" s="151"/>
    </row>
    <row r="266" spans="1:60" ht="22.5" outlineLevel="1" x14ac:dyDescent="0.2">
      <c r="A266" s="152"/>
      <c r="B266" s="159"/>
      <c r="C266" s="242" t="s">
        <v>403</v>
      </c>
      <c r="D266" s="243"/>
      <c r="E266" s="244"/>
      <c r="F266" s="245"/>
      <c r="G266" s="246"/>
      <c r="H266" s="169"/>
      <c r="I266" s="169"/>
      <c r="J266" s="169"/>
      <c r="K266" s="169"/>
      <c r="L266" s="169"/>
      <c r="M266" s="169"/>
      <c r="N266" s="161"/>
      <c r="O266" s="161"/>
      <c r="P266" s="161"/>
      <c r="Q266" s="161"/>
      <c r="R266" s="161"/>
      <c r="S266" s="161"/>
      <c r="T266" s="162"/>
      <c r="U266" s="161"/>
      <c r="V266" s="151"/>
      <c r="W266" s="151"/>
      <c r="X266" s="151"/>
      <c r="Y266" s="151"/>
      <c r="Z266" s="151"/>
      <c r="AA266" s="151"/>
      <c r="AB266" s="151"/>
      <c r="AC266" s="151"/>
      <c r="AD266" s="151"/>
      <c r="AE266" s="151" t="s">
        <v>172</v>
      </c>
      <c r="AF266" s="151"/>
      <c r="AG266" s="151"/>
      <c r="AH266" s="151"/>
      <c r="AI266" s="151"/>
      <c r="AJ266" s="151"/>
      <c r="AK266" s="151"/>
      <c r="AL266" s="151"/>
      <c r="AM266" s="151"/>
      <c r="AN266" s="151"/>
      <c r="AO266" s="151"/>
      <c r="AP266" s="151"/>
      <c r="AQ266" s="151"/>
      <c r="AR266" s="151"/>
      <c r="AS266" s="151"/>
      <c r="AT266" s="151"/>
      <c r="AU266" s="151"/>
      <c r="AV266" s="151"/>
      <c r="AW266" s="151"/>
      <c r="AX266" s="151"/>
      <c r="AY266" s="151"/>
      <c r="AZ266" s="151"/>
      <c r="BA266" s="154" t="str">
        <f>C266</f>
        <v>Výška vlákna trávníku min. 15 mm, tl. podložky min. 2 mm, vlákno fibrelizované rovné 100% polypropylen, tl. vlákna min. 60 mikronů, počet vpichů min. 30 000 ks/m2.</v>
      </c>
      <c r="BB266" s="151"/>
      <c r="BC266" s="151"/>
      <c r="BD266" s="151"/>
      <c r="BE266" s="151"/>
      <c r="BF266" s="151"/>
      <c r="BG266" s="151"/>
      <c r="BH266" s="151"/>
    </row>
    <row r="267" spans="1:60" outlineLevel="1" x14ac:dyDescent="0.2">
      <c r="A267" s="152"/>
      <c r="B267" s="159"/>
      <c r="C267" s="185" t="s">
        <v>293</v>
      </c>
      <c r="D267" s="163"/>
      <c r="E267" s="167">
        <v>573.5</v>
      </c>
      <c r="F267" s="169"/>
      <c r="G267" s="169"/>
      <c r="H267" s="169"/>
      <c r="I267" s="169"/>
      <c r="J267" s="169"/>
      <c r="K267" s="169"/>
      <c r="L267" s="169"/>
      <c r="M267" s="169"/>
      <c r="N267" s="161"/>
      <c r="O267" s="161"/>
      <c r="P267" s="161"/>
      <c r="Q267" s="161"/>
      <c r="R267" s="161"/>
      <c r="S267" s="161"/>
      <c r="T267" s="162"/>
      <c r="U267" s="16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 t="s">
        <v>115</v>
      </c>
      <c r="AF267" s="151">
        <v>0</v>
      </c>
      <c r="AG267" s="151"/>
      <c r="AH267" s="151"/>
      <c r="AI267" s="151"/>
      <c r="AJ267" s="151"/>
      <c r="AK267" s="151"/>
      <c r="AL267" s="151"/>
      <c r="AM267" s="151"/>
      <c r="AN267" s="151"/>
      <c r="AO267" s="151"/>
      <c r="AP267" s="151"/>
      <c r="AQ267" s="151"/>
      <c r="AR267" s="151"/>
      <c r="AS267" s="151"/>
      <c r="AT267" s="151"/>
      <c r="AU267" s="151"/>
      <c r="AV267" s="151"/>
      <c r="AW267" s="151"/>
      <c r="AX267" s="151"/>
      <c r="AY267" s="151"/>
      <c r="AZ267" s="151"/>
      <c r="BA267" s="151"/>
      <c r="BB267" s="151"/>
      <c r="BC267" s="151"/>
      <c r="BD267" s="151"/>
      <c r="BE267" s="151"/>
      <c r="BF267" s="151"/>
      <c r="BG267" s="151"/>
      <c r="BH267" s="151"/>
    </row>
    <row r="268" spans="1:60" outlineLevel="1" x14ac:dyDescent="0.2">
      <c r="A268" s="152">
        <v>94</v>
      </c>
      <c r="B268" s="159" t="s">
        <v>404</v>
      </c>
      <c r="C268" s="184" t="s">
        <v>405</v>
      </c>
      <c r="D268" s="161" t="s">
        <v>150</v>
      </c>
      <c r="E268" s="166">
        <v>573.5</v>
      </c>
      <c r="F268" s="169"/>
      <c r="G268" s="169"/>
      <c r="H268" s="169">
        <v>0</v>
      </c>
      <c r="I268" s="169">
        <f>ROUND(E268*H268,2)</f>
        <v>0</v>
      </c>
      <c r="J268" s="169">
        <v>480</v>
      </c>
      <c r="K268" s="169">
        <f>ROUND(E268*J268,2)</f>
        <v>275280</v>
      </c>
      <c r="L268" s="169">
        <v>21</v>
      </c>
      <c r="M268" s="169">
        <f>G268*(1+L268/100)</f>
        <v>0</v>
      </c>
      <c r="N268" s="161">
        <v>0</v>
      </c>
      <c r="O268" s="161">
        <f>ROUND(E268*N268,5)</f>
        <v>0</v>
      </c>
      <c r="P268" s="161">
        <v>0</v>
      </c>
      <c r="Q268" s="161">
        <f>ROUND(E268*P268,5)</f>
        <v>0</v>
      </c>
      <c r="R268" s="161"/>
      <c r="S268" s="161"/>
      <c r="T268" s="162">
        <v>0</v>
      </c>
      <c r="U268" s="161">
        <f>ROUND(E268*T268,2)</f>
        <v>0</v>
      </c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 t="s">
        <v>113</v>
      </c>
      <c r="AF268" s="151"/>
      <c r="AG268" s="151"/>
      <c r="AH268" s="151"/>
      <c r="AI268" s="151"/>
      <c r="AJ268" s="151"/>
      <c r="AK268" s="151"/>
      <c r="AL268" s="151"/>
      <c r="AM268" s="151"/>
      <c r="AN268" s="151"/>
      <c r="AO268" s="151"/>
      <c r="AP268" s="151"/>
      <c r="AQ268" s="151"/>
      <c r="AR268" s="151"/>
      <c r="AS268" s="151"/>
      <c r="AT268" s="151"/>
      <c r="AU268" s="151"/>
      <c r="AV268" s="151"/>
      <c r="AW268" s="151"/>
      <c r="AX268" s="151"/>
      <c r="AY268" s="151"/>
      <c r="AZ268" s="151"/>
      <c r="BA268" s="151"/>
      <c r="BB268" s="151"/>
      <c r="BC268" s="151"/>
      <c r="BD268" s="151"/>
      <c r="BE268" s="151"/>
      <c r="BF268" s="151"/>
      <c r="BG268" s="151"/>
      <c r="BH268" s="151"/>
    </row>
    <row r="269" spans="1:60" ht="22.5" outlineLevel="1" x14ac:dyDescent="0.2">
      <c r="A269" s="152"/>
      <c r="B269" s="159"/>
      <c r="C269" s="242" t="s">
        <v>406</v>
      </c>
      <c r="D269" s="243"/>
      <c r="E269" s="244"/>
      <c r="F269" s="245"/>
      <c r="G269" s="246"/>
      <c r="H269" s="169"/>
      <c r="I269" s="169"/>
      <c r="J269" s="169"/>
      <c r="K269" s="169"/>
      <c r="L269" s="169"/>
      <c r="M269" s="169"/>
      <c r="N269" s="161"/>
      <c r="O269" s="161"/>
      <c r="P269" s="161"/>
      <c r="Q269" s="161"/>
      <c r="R269" s="161"/>
      <c r="S269" s="161"/>
      <c r="T269" s="162"/>
      <c r="U269" s="161"/>
      <c r="V269" s="151"/>
      <c r="W269" s="151"/>
      <c r="X269" s="151"/>
      <c r="Y269" s="151"/>
      <c r="Z269" s="151"/>
      <c r="AA269" s="151"/>
      <c r="AB269" s="151"/>
      <c r="AC269" s="151"/>
      <c r="AD269" s="151"/>
      <c r="AE269" s="151" t="s">
        <v>172</v>
      </c>
      <c r="AF269" s="151"/>
      <c r="AG269" s="151"/>
      <c r="AH269" s="151"/>
      <c r="AI269" s="151"/>
      <c r="AJ269" s="151"/>
      <c r="AK269" s="151"/>
      <c r="AL269" s="151"/>
      <c r="AM269" s="151"/>
      <c r="AN269" s="151"/>
      <c r="AO269" s="151"/>
      <c r="AP269" s="151"/>
      <c r="AQ269" s="151"/>
      <c r="AR269" s="151"/>
      <c r="AS269" s="151"/>
      <c r="AT269" s="151"/>
      <c r="AU269" s="151"/>
      <c r="AV269" s="151"/>
      <c r="AW269" s="151"/>
      <c r="AX269" s="151"/>
      <c r="AY269" s="151"/>
      <c r="AZ269" s="151"/>
      <c r="BA269" s="154" t="str">
        <f>C269</f>
        <v>Směs kameniva fr. 3-8 mm, SBR pryžového granulátu fr. 2-4 mm a PUR pojiva s příčnou pevností v tahu větší než 0,2 MPa a filtračním průtokem větším než 1 cm/s.</v>
      </c>
      <c r="BB269" s="151"/>
      <c r="BC269" s="151"/>
      <c r="BD269" s="151"/>
      <c r="BE269" s="151"/>
      <c r="BF269" s="151"/>
      <c r="BG269" s="151"/>
      <c r="BH269" s="151"/>
    </row>
    <row r="270" spans="1:60" outlineLevel="1" x14ac:dyDescent="0.2">
      <c r="A270" s="152"/>
      <c r="B270" s="159"/>
      <c r="C270" s="185" t="s">
        <v>293</v>
      </c>
      <c r="D270" s="163"/>
      <c r="E270" s="167">
        <v>573.5</v>
      </c>
      <c r="F270" s="169"/>
      <c r="G270" s="169"/>
      <c r="H270" s="169"/>
      <c r="I270" s="169"/>
      <c r="J270" s="169"/>
      <c r="K270" s="169"/>
      <c r="L270" s="169"/>
      <c r="M270" s="169"/>
      <c r="N270" s="161"/>
      <c r="O270" s="161"/>
      <c r="P270" s="161"/>
      <c r="Q270" s="161"/>
      <c r="R270" s="161"/>
      <c r="S270" s="161"/>
      <c r="T270" s="162"/>
      <c r="U270" s="161"/>
      <c r="V270" s="151"/>
      <c r="W270" s="151"/>
      <c r="X270" s="151"/>
      <c r="Y270" s="151"/>
      <c r="Z270" s="151"/>
      <c r="AA270" s="151"/>
      <c r="AB270" s="151"/>
      <c r="AC270" s="151"/>
      <c r="AD270" s="151"/>
      <c r="AE270" s="151" t="s">
        <v>115</v>
      </c>
      <c r="AF270" s="151">
        <v>0</v>
      </c>
      <c r="AG270" s="151"/>
      <c r="AH270" s="151"/>
      <c r="AI270" s="151"/>
      <c r="AJ270" s="151"/>
      <c r="AK270" s="151"/>
      <c r="AL270" s="151"/>
      <c r="AM270" s="151"/>
      <c r="AN270" s="151"/>
      <c r="AO270" s="151"/>
      <c r="AP270" s="151"/>
      <c r="AQ270" s="151"/>
      <c r="AR270" s="151"/>
      <c r="AS270" s="151"/>
      <c r="AT270" s="151"/>
      <c r="AU270" s="151"/>
      <c r="AV270" s="151"/>
      <c r="AW270" s="151"/>
      <c r="AX270" s="151"/>
      <c r="AY270" s="151"/>
      <c r="AZ270" s="151"/>
      <c r="BA270" s="151"/>
      <c r="BB270" s="151"/>
      <c r="BC270" s="151"/>
      <c r="BD270" s="151"/>
      <c r="BE270" s="151"/>
      <c r="BF270" s="151"/>
      <c r="BG270" s="151"/>
      <c r="BH270" s="151"/>
    </row>
    <row r="271" spans="1:60" outlineLevel="1" x14ac:dyDescent="0.2">
      <c r="A271" s="152">
        <v>95</v>
      </c>
      <c r="B271" s="159" t="s">
        <v>407</v>
      </c>
      <c r="C271" s="184" t="s">
        <v>408</v>
      </c>
      <c r="D271" s="161" t="s">
        <v>280</v>
      </c>
      <c r="E271" s="166">
        <v>557.4</v>
      </c>
      <c r="F271" s="169"/>
      <c r="G271" s="169"/>
      <c r="H271" s="169">
        <v>150</v>
      </c>
      <c r="I271" s="169">
        <f>ROUND(E271*H271,2)</f>
        <v>83610</v>
      </c>
      <c r="J271" s="169">
        <v>0</v>
      </c>
      <c r="K271" s="169">
        <f>ROUND(E271*J271,2)</f>
        <v>0</v>
      </c>
      <c r="L271" s="169">
        <v>21</v>
      </c>
      <c r="M271" s="169">
        <f>G271*(1+L271/100)</f>
        <v>0</v>
      </c>
      <c r="N271" s="161">
        <v>0</v>
      </c>
      <c r="O271" s="161">
        <f>ROUND(E271*N271,5)</f>
        <v>0</v>
      </c>
      <c r="P271" s="161">
        <v>0</v>
      </c>
      <c r="Q271" s="161">
        <f>ROUND(E271*P271,5)</f>
        <v>0</v>
      </c>
      <c r="R271" s="161"/>
      <c r="S271" s="161"/>
      <c r="T271" s="162">
        <v>0</v>
      </c>
      <c r="U271" s="161">
        <f>ROUND(E271*T271,2)</f>
        <v>0</v>
      </c>
      <c r="V271" s="151"/>
      <c r="W271" s="151"/>
      <c r="X271" s="151"/>
      <c r="Y271" s="151"/>
      <c r="Z271" s="151"/>
      <c r="AA271" s="151"/>
      <c r="AB271" s="151"/>
      <c r="AC271" s="151"/>
      <c r="AD271" s="151"/>
      <c r="AE271" s="151" t="s">
        <v>219</v>
      </c>
      <c r="AF271" s="151"/>
      <c r="AG271" s="151"/>
      <c r="AH271" s="151"/>
      <c r="AI271" s="151"/>
      <c r="AJ271" s="151"/>
      <c r="AK271" s="151"/>
      <c r="AL271" s="151"/>
      <c r="AM271" s="151"/>
      <c r="AN271" s="151"/>
      <c r="AO271" s="151"/>
      <c r="AP271" s="151"/>
      <c r="AQ271" s="151"/>
      <c r="AR271" s="151"/>
      <c r="AS271" s="151"/>
      <c r="AT271" s="151"/>
      <c r="AU271" s="151"/>
      <c r="AV271" s="151"/>
      <c r="AW271" s="151"/>
      <c r="AX271" s="151"/>
      <c r="AY271" s="151"/>
      <c r="AZ271" s="151"/>
      <c r="BA271" s="151"/>
      <c r="BB271" s="151"/>
      <c r="BC271" s="151"/>
      <c r="BD271" s="151"/>
      <c r="BE271" s="151"/>
      <c r="BF271" s="151"/>
      <c r="BG271" s="151"/>
      <c r="BH271" s="151"/>
    </row>
    <row r="272" spans="1:60" outlineLevel="1" x14ac:dyDescent="0.2">
      <c r="A272" s="152"/>
      <c r="B272" s="159"/>
      <c r="C272" s="185" t="s">
        <v>409</v>
      </c>
      <c r="D272" s="163"/>
      <c r="E272" s="167">
        <v>265.8</v>
      </c>
      <c r="F272" s="169"/>
      <c r="G272" s="169"/>
      <c r="H272" s="169"/>
      <c r="I272" s="169"/>
      <c r="J272" s="169"/>
      <c r="K272" s="169"/>
      <c r="L272" s="169"/>
      <c r="M272" s="169"/>
      <c r="N272" s="161"/>
      <c r="O272" s="161"/>
      <c r="P272" s="161"/>
      <c r="Q272" s="161"/>
      <c r="R272" s="161"/>
      <c r="S272" s="161"/>
      <c r="T272" s="162"/>
      <c r="U272" s="161"/>
      <c r="V272" s="151"/>
      <c r="W272" s="151"/>
      <c r="X272" s="151"/>
      <c r="Y272" s="151"/>
      <c r="Z272" s="151"/>
      <c r="AA272" s="151"/>
      <c r="AB272" s="151"/>
      <c r="AC272" s="151"/>
      <c r="AD272" s="151"/>
      <c r="AE272" s="151" t="s">
        <v>115</v>
      </c>
      <c r="AF272" s="151">
        <v>0</v>
      </c>
      <c r="AG272" s="151"/>
      <c r="AH272" s="151"/>
      <c r="AI272" s="151"/>
      <c r="AJ272" s="151"/>
      <c r="AK272" s="151"/>
      <c r="AL272" s="151"/>
      <c r="AM272" s="151"/>
      <c r="AN272" s="151"/>
      <c r="AO272" s="151"/>
      <c r="AP272" s="151"/>
      <c r="AQ272" s="151"/>
      <c r="AR272" s="151"/>
      <c r="AS272" s="151"/>
      <c r="AT272" s="151"/>
      <c r="AU272" s="151"/>
      <c r="AV272" s="151"/>
      <c r="AW272" s="151"/>
      <c r="AX272" s="151"/>
      <c r="AY272" s="151"/>
      <c r="AZ272" s="151"/>
      <c r="BA272" s="151"/>
      <c r="BB272" s="151"/>
      <c r="BC272" s="151"/>
      <c r="BD272" s="151"/>
      <c r="BE272" s="151"/>
      <c r="BF272" s="151"/>
      <c r="BG272" s="151"/>
      <c r="BH272" s="151"/>
    </row>
    <row r="273" spans="1:60" outlineLevel="1" x14ac:dyDescent="0.2">
      <c r="A273" s="152"/>
      <c r="B273" s="159"/>
      <c r="C273" s="185" t="s">
        <v>410</v>
      </c>
      <c r="D273" s="163"/>
      <c r="E273" s="167">
        <v>291.60000000000002</v>
      </c>
      <c r="F273" s="169"/>
      <c r="G273" s="169"/>
      <c r="H273" s="169"/>
      <c r="I273" s="169"/>
      <c r="J273" s="169"/>
      <c r="K273" s="169"/>
      <c r="L273" s="169"/>
      <c r="M273" s="169"/>
      <c r="N273" s="161"/>
      <c r="O273" s="161"/>
      <c r="P273" s="161"/>
      <c r="Q273" s="161"/>
      <c r="R273" s="161"/>
      <c r="S273" s="161"/>
      <c r="T273" s="162"/>
      <c r="U273" s="161"/>
      <c r="V273" s="151"/>
      <c r="W273" s="151"/>
      <c r="X273" s="151"/>
      <c r="Y273" s="151"/>
      <c r="Z273" s="151"/>
      <c r="AA273" s="151"/>
      <c r="AB273" s="151"/>
      <c r="AC273" s="151"/>
      <c r="AD273" s="151"/>
      <c r="AE273" s="151" t="s">
        <v>115</v>
      </c>
      <c r="AF273" s="151">
        <v>0</v>
      </c>
      <c r="AG273" s="151"/>
      <c r="AH273" s="151"/>
      <c r="AI273" s="151"/>
      <c r="AJ273" s="151"/>
      <c r="AK273" s="151"/>
      <c r="AL273" s="151"/>
      <c r="AM273" s="151"/>
      <c r="AN273" s="151"/>
      <c r="AO273" s="151"/>
      <c r="AP273" s="151"/>
      <c r="AQ273" s="151"/>
      <c r="AR273" s="151"/>
      <c r="AS273" s="151"/>
      <c r="AT273" s="151"/>
      <c r="AU273" s="151"/>
      <c r="AV273" s="151"/>
      <c r="AW273" s="151"/>
      <c r="AX273" s="151"/>
      <c r="AY273" s="151"/>
      <c r="AZ273" s="151"/>
      <c r="BA273" s="151"/>
      <c r="BB273" s="151"/>
      <c r="BC273" s="151"/>
      <c r="BD273" s="151"/>
      <c r="BE273" s="151"/>
      <c r="BF273" s="151"/>
      <c r="BG273" s="151"/>
      <c r="BH273" s="151"/>
    </row>
    <row r="274" spans="1:60" x14ac:dyDescent="0.2">
      <c r="A274" s="153" t="s">
        <v>108</v>
      </c>
      <c r="B274" s="160" t="s">
        <v>79</v>
      </c>
      <c r="C274" s="186" t="s">
        <v>80</v>
      </c>
      <c r="D274" s="164"/>
      <c r="E274" s="168"/>
      <c r="F274" s="170"/>
      <c r="G274" s="170">
        <f>SUMIF(AE275:AE283,"&lt;&gt;NOR",G275:G283)</f>
        <v>0</v>
      </c>
      <c r="H274" s="170"/>
      <c r="I274" s="170">
        <f>SUM(I275:I283)</f>
        <v>129800</v>
      </c>
      <c r="J274" s="170"/>
      <c r="K274" s="170">
        <f>SUM(K275:K283)</f>
        <v>54640</v>
      </c>
      <c r="L274" s="170"/>
      <c r="M274" s="170">
        <f>SUM(M275:M283)</f>
        <v>0</v>
      </c>
      <c r="N274" s="164"/>
      <c r="O274" s="164">
        <f>SUM(O275:O283)</f>
        <v>1.4999999999999999E-2</v>
      </c>
      <c r="P274" s="164"/>
      <c r="Q274" s="164">
        <f>SUM(Q275:Q283)</f>
        <v>0</v>
      </c>
      <c r="R274" s="164"/>
      <c r="S274" s="164"/>
      <c r="T274" s="165"/>
      <c r="U274" s="164">
        <f>SUM(U275:U283)</f>
        <v>0</v>
      </c>
      <c r="AE274" t="s">
        <v>109</v>
      </c>
    </row>
    <row r="275" spans="1:60" ht="22.5" outlineLevel="1" x14ac:dyDescent="0.2">
      <c r="A275" s="152">
        <v>96</v>
      </c>
      <c r="B275" s="159" t="s">
        <v>411</v>
      </c>
      <c r="C275" s="184" t="s">
        <v>412</v>
      </c>
      <c r="D275" s="161" t="s">
        <v>413</v>
      </c>
      <c r="E275" s="166">
        <v>1</v>
      </c>
      <c r="F275" s="169"/>
      <c r="G275" s="169"/>
      <c r="H275" s="169">
        <v>12400</v>
      </c>
      <c r="I275" s="169">
        <f>ROUND(E275*H275,2)</f>
        <v>12400</v>
      </c>
      <c r="J275" s="169">
        <v>0</v>
      </c>
      <c r="K275" s="169">
        <f>ROUND(E275*J275,2)</f>
        <v>0</v>
      </c>
      <c r="L275" s="169">
        <v>21</v>
      </c>
      <c r="M275" s="169">
        <f>G275*(1+L275/100)</f>
        <v>0</v>
      </c>
      <c r="N275" s="161">
        <v>0</v>
      </c>
      <c r="O275" s="161">
        <f>ROUND(E275*N275,5)</f>
        <v>0</v>
      </c>
      <c r="P275" s="161">
        <v>0</v>
      </c>
      <c r="Q275" s="161">
        <f>ROUND(E275*P275,5)</f>
        <v>0</v>
      </c>
      <c r="R275" s="161"/>
      <c r="S275" s="161"/>
      <c r="T275" s="162">
        <v>0</v>
      </c>
      <c r="U275" s="161">
        <f>ROUND(E275*T275,2)</f>
        <v>0</v>
      </c>
      <c r="V275" s="151"/>
      <c r="W275" s="151"/>
      <c r="X275" s="151"/>
      <c r="Y275" s="151"/>
      <c r="Z275" s="151"/>
      <c r="AA275" s="151"/>
      <c r="AB275" s="151"/>
      <c r="AC275" s="151"/>
      <c r="AD275" s="151"/>
      <c r="AE275" s="151" t="s">
        <v>219</v>
      </c>
      <c r="AF275" s="151"/>
      <c r="AG275" s="151"/>
      <c r="AH275" s="151"/>
      <c r="AI275" s="151"/>
      <c r="AJ275" s="151"/>
      <c r="AK275" s="151"/>
      <c r="AL275" s="151"/>
      <c r="AM275" s="151"/>
      <c r="AN275" s="151"/>
      <c r="AO275" s="151"/>
      <c r="AP275" s="151"/>
      <c r="AQ275" s="151"/>
      <c r="AR275" s="151"/>
      <c r="AS275" s="151"/>
      <c r="AT275" s="151"/>
      <c r="AU275" s="151"/>
      <c r="AV275" s="151"/>
      <c r="AW275" s="151"/>
      <c r="AX275" s="151"/>
      <c r="AY275" s="151"/>
      <c r="AZ275" s="151"/>
      <c r="BA275" s="151"/>
      <c r="BB275" s="151"/>
      <c r="BC275" s="151"/>
      <c r="BD275" s="151"/>
      <c r="BE275" s="151"/>
      <c r="BF275" s="151"/>
      <c r="BG275" s="151"/>
      <c r="BH275" s="151"/>
    </row>
    <row r="276" spans="1:60" ht="22.5" outlineLevel="1" x14ac:dyDescent="0.2">
      <c r="A276" s="152">
        <v>97</v>
      </c>
      <c r="B276" s="159" t="s">
        <v>414</v>
      </c>
      <c r="C276" s="184" t="s">
        <v>415</v>
      </c>
      <c r="D276" s="161" t="s">
        <v>413</v>
      </c>
      <c r="E276" s="166">
        <v>1</v>
      </c>
      <c r="F276" s="169"/>
      <c r="G276" s="169"/>
      <c r="H276" s="169">
        <v>11200</v>
      </c>
      <c r="I276" s="169">
        <f>ROUND(E276*H276,2)</f>
        <v>11200</v>
      </c>
      <c r="J276" s="169">
        <v>0</v>
      </c>
      <c r="K276" s="169">
        <f>ROUND(E276*J276,2)</f>
        <v>0</v>
      </c>
      <c r="L276" s="169">
        <v>21</v>
      </c>
      <c r="M276" s="169">
        <f>G276*(1+L276/100)</f>
        <v>0</v>
      </c>
      <c r="N276" s="161">
        <v>1.4999999999999999E-2</v>
      </c>
      <c r="O276" s="161">
        <f>ROUND(E276*N276,5)</f>
        <v>1.4999999999999999E-2</v>
      </c>
      <c r="P276" s="161">
        <v>0</v>
      </c>
      <c r="Q276" s="161">
        <f>ROUND(E276*P276,5)</f>
        <v>0</v>
      </c>
      <c r="R276" s="161"/>
      <c r="S276" s="161"/>
      <c r="T276" s="162">
        <v>0</v>
      </c>
      <c r="U276" s="161">
        <f>ROUND(E276*T276,2)</f>
        <v>0</v>
      </c>
      <c r="V276" s="151"/>
      <c r="W276" s="151"/>
      <c r="X276" s="151"/>
      <c r="Y276" s="151"/>
      <c r="Z276" s="151"/>
      <c r="AA276" s="151"/>
      <c r="AB276" s="151"/>
      <c r="AC276" s="151"/>
      <c r="AD276" s="151"/>
      <c r="AE276" s="151" t="s">
        <v>219</v>
      </c>
      <c r="AF276" s="151"/>
      <c r="AG276" s="151"/>
      <c r="AH276" s="151"/>
      <c r="AI276" s="151"/>
      <c r="AJ276" s="151"/>
      <c r="AK276" s="151"/>
      <c r="AL276" s="151"/>
      <c r="AM276" s="151"/>
      <c r="AN276" s="151"/>
      <c r="AO276" s="151"/>
      <c r="AP276" s="151"/>
      <c r="AQ276" s="151"/>
      <c r="AR276" s="151"/>
      <c r="AS276" s="151"/>
      <c r="AT276" s="151"/>
      <c r="AU276" s="151"/>
      <c r="AV276" s="151"/>
      <c r="AW276" s="151"/>
      <c r="AX276" s="151"/>
      <c r="AY276" s="151"/>
      <c r="AZ276" s="151"/>
      <c r="BA276" s="151"/>
      <c r="BB276" s="151"/>
      <c r="BC276" s="151"/>
      <c r="BD276" s="151"/>
      <c r="BE276" s="151"/>
      <c r="BF276" s="151"/>
      <c r="BG276" s="151"/>
      <c r="BH276" s="151"/>
    </row>
    <row r="277" spans="1:60" ht="22.5" outlineLevel="1" x14ac:dyDescent="0.2">
      <c r="A277" s="152">
        <v>98</v>
      </c>
      <c r="B277" s="159" t="s">
        <v>416</v>
      </c>
      <c r="C277" s="184" t="s">
        <v>417</v>
      </c>
      <c r="D277" s="161" t="s">
        <v>175</v>
      </c>
      <c r="E277" s="166">
        <v>2</v>
      </c>
      <c r="F277" s="169"/>
      <c r="G277" s="169"/>
      <c r="H277" s="169">
        <v>12500</v>
      </c>
      <c r="I277" s="169">
        <f>ROUND(E277*H277,2)</f>
        <v>25000</v>
      </c>
      <c r="J277" s="169">
        <v>0</v>
      </c>
      <c r="K277" s="169">
        <f>ROUND(E277*J277,2)</f>
        <v>0</v>
      </c>
      <c r="L277" s="169">
        <v>21</v>
      </c>
      <c r="M277" s="169">
        <f>G277*(1+L277/100)</f>
        <v>0</v>
      </c>
      <c r="N277" s="161">
        <v>0</v>
      </c>
      <c r="O277" s="161">
        <f>ROUND(E277*N277,5)</f>
        <v>0</v>
      </c>
      <c r="P277" s="161">
        <v>0</v>
      </c>
      <c r="Q277" s="161">
        <f>ROUND(E277*P277,5)</f>
        <v>0</v>
      </c>
      <c r="R277" s="161"/>
      <c r="S277" s="161"/>
      <c r="T277" s="162">
        <v>0</v>
      </c>
      <c r="U277" s="161">
        <f>ROUND(E277*T277,2)</f>
        <v>0</v>
      </c>
      <c r="V277" s="151"/>
      <c r="W277" s="151"/>
      <c r="X277" s="151"/>
      <c r="Y277" s="151"/>
      <c r="Z277" s="151"/>
      <c r="AA277" s="151"/>
      <c r="AB277" s="151"/>
      <c r="AC277" s="151"/>
      <c r="AD277" s="151"/>
      <c r="AE277" s="151" t="s">
        <v>219</v>
      </c>
      <c r="AF277" s="151"/>
      <c r="AG277" s="151"/>
      <c r="AH277" s="151"/>
      <c r="AI277" s="151"/>
      <c r="AJ277" s="151"/>
      <c r="AK277" s="151"/>
      <c r="AL277" s="151"/>
      <c r="AM277" s="151"/>
      <c r="AN277" s="151"/>
      <c r="AO277" s="151"/>
      <c r="AP277" s="151"/>
      <c r="AQ277" s="151"/>
      <c r="AR277" s="151"/>
      <c r="AS277" s="151"/>
      <c r="AT277" s="151"/>
      <c r="AU277" s="151"/>
      <c r="AV277" s="151"/>
      <c r="AW277" s="151"/>
      <c r="AX277" s="151"/>
      <c r="AY277" s="151"/>
      <c r="AZ277" s="151"/>
      <c r="BA277" s="151"/>
      <c r="BB277" s="151"/>
      <c r="BC277" s="151"/>
      <c r="BD277" s="151"/>
      <c r="BE277" s="151"/>
      <c r="BF277" s="151"/>
      <c r="BG277" s="151"/>
      <c r="BH277" s="151"/>
    </row>
    <row r="278" spans="1:60" outlineLevel="1" x14ac:dyDescent="0.2">
      <c r="A278" s="152">
        <v>99</v>
      </c>
      <c r="B278" s="159" t="s">
        <v>418</v>
      </c>
      <c r="C278" s="184" t="s">
        <v>419</v>
      </c>
      <c r="D278" s="161" t="s">
        <v>175</v>
      </c>
      <c r="E278" s="166">
        <v>4</v>
      </c>
      <c r="F278" s="169"/>
      <c r="G278" s="169"/>
      <c r="H278" s="169">
        <v>20300</v>
      </c>
      <c r="I278" s="169">
        <f>ROUND(E278*H278,2)</f>
        <v>81200</v>
      </c>
      <c r="J278" s="169">
        <v>0</v>
      </c>
      <c r="K278" s="169">
        <f>ROUND(E278*J278,2)</f>
        <v>0</v>
      </c>
      <c r="L278" s="169">
        <v>21</v>
      </c>
      <c r="M278" s="169">
        <f>G278*(1+L278/100)</f>
        <v>0</v>
      </c>
      <c r="N278" s="161">
        <v>0</v>
      </c>
      <c r="O278" s="161">
        <f>ROUND(E278*N278,5)</f>
        <v>0</v>
      </c>
      <c r="P278" s="161">
        <v>0</v>
      </c>
      <c r="Q278" s="161">
        <f>ROUND(E278*P278,5)</f>
        <v>0</v>
      </c>
      <c r="R278" s="161"/>
      <c r="S278" s="161"/>
      <c r="T278" s="162">
        <v>0</v>
      </c>
      <c r="U278" s="161">
        <f>ROUND(E278*T278,2)</f>
        <v>0</v>
      </c>
      <c r="V278" s="151"/>
      <c r="W278" s="151"/>
      <c r="X278" s="151"/>
      <c r="Y278" s="151"/>
      <c r="Z278" s="151"/>
      <c r="AA278" s="151"/>
      <c r="AB278" s="151"/>
      <c r="AC278" s="151"/>
      <c r="AD278" s="151"/>
      <c r="AE278" s="151" t="s">
        <v>219</v>
      </c>
      <c r="AF278" s="151"/>
      <c r="AG278" s="151"/>
      <c r="AH278" s="151"/>
      <c r="AI278" s="151"/>
      <c r="AJ278" s="151"/>
      <c r="AK278" s="151"/>
      <c r="AL278" s="151"/>
      <c r="AM278" s="151"/>
      <c r="AN278" s="151"/>
      <c r="AO278" s="151"/>
      <c r="AP278" s="151"/>
      <c r="AQ278" s="151"/>
      <c r="AR278" s="151"/>
      <c r="AS278" s="151"/>
      <c r="AT278" s="151"/>
      <c r="AU278" s="151"/>
      <c r="AV278" s="151"/>
      <c r="AW278" s="151"/>
      <c r="AX278" s="151"/>
      <c r="AY278" s="151"/>
      <c r="AZ278" s="151"/>
      <c r="BA278" s="151"/>
      <c r="BB278" s="151"/>
      <c r="BC278" s="151"/>
      <c r="BD278" s="151"/>
      <c r="BE278" s="151"/>
      <c r="BF278" s="151"/>
      <c r="BG278" s="151"/>
      <c r="BH278" s="151"/>
    </row>
    <row r="279" spans="1:60" outlineLevel="1" x14ac:dyDescent="0.2">
      <c r="A279" s="152"/>
      <c r="B279" s="159"/>
      <c r="C279" s="242" t="s">
        <v>420</v>
      </c>
      <c r="D279" s="243"/>
      <c r="E279" s="244"/>
      <c r="F279" s="245"/>
      <c r="G279" s="246"/>
      <c r="H279" s="169"/>
      <c r="I279" s="169"/>
      <c r="J279" s="169"/>
      <c r="K279" s="169"/>
      <c r="L279" s="169"/>
      <c r="M279" s="169"/>
      <c r="N279" s="161"/>
      <c r="O279" s="161"/>
      <c r="P279" s="161"/>
      <c r="Q279" s="161"/>
      <c r="R279" s="161"/>
      <c r="S279" s="161"/>
      <c r="T279" s="162"/>
      <c r="U279" s="161"/>
      <c r="V279" s="151"/>
      <c r="W279" s="151"/>
      <c r="X279" s="151"/>
      <c r="Y279" s="151"/>
      <c r="Z279" s="151"/>
      <c r="AA279" s="151"/>
      <c r="AB279" s="151"/>
      <c r="AC279" s="151"/>
      <c r="AD279" s="151"/>
      <c r="AE279" s="151" t="s">
        <v>172</v>
      </c>
      <c r="AF279" s="151"/>
      <c r="AG279" s="151"/>
      <c r="AH279" s="151"/>
      <c r="AI279" s="151"/>
      <c r="AJ279" s="151"/>
      <c r="AK279" s="151"/>
      <c r="AL279" s="151"/>
      <c r="AM279" s="151"/>
      <c r="AN279" s="151"/>
      <c r="AO279" s="151"/>
      <c r="AP279" s="151"/>
      <c r="AQ279" s="151"/>
      <c r="AR279" s="151"/>
      <c r="AS279" s="151"/>
      <c r="AT279" s="151"/>
      <c r="AU279" s="151"/>
      <c r="AV279" s="151"/>
      <c r="AW279" s="151"/>
      <c r="AX279" s="151"/>
      <c r="AY279" s="151"/>
      <c r="AZ279" s="151"/>
      <c r="BA279" s="154" t="str">
        <f>C279</f>
        <v>Ocelová sloupová konstrukce, žárově pozinkovaná s odrazovou deskou a řetízkovou síťkou.</v>
      </c>
      <c r="BB279" s="151"/>
      <c r="BC279" s="151"/>
      <c r="BD279" s="151"/>
      <c r="BE279" s="151"/>
      <c r="BF279" s="151"/>
      <c r="BG279" s="151"/>
      <c r="BH279" s="151"/>
    </row>
    <row r="280" spans="1:60" outlineLevel="1" x14ac:dyDescent="0.2">
      <c r="A280" s="152">
        <v>100</v>
      </c>
      <c r="B280" s="159" t="s">
        <v>418</v>
      </c>
      <c r="C280" s="184" t="s">
        <v>421</v>
      </c>
      <c r="D280" s="161" t="s">
        <v>175</v>
      </c>
      <c r="E280" s="166">
        <v>2</v>
      </c>
      <c r="F280" s="169"/>
      <c r="G280" s="169"/>
      <c r="H280" s="169">
        <v>0</v>
      </c>
      <c r="I280" s="169">
        <f>ROUND(E280*H280,2)</f>
        <v>0</v>
      </c>
      <c r="J280" s="169">
        <v>4820</v>
      </c>
      <c r="K280" s="169">
        <f>ROUND(E280*J280,2)</f>
        <v>9640</v>
      </c>
      <c r="L280" s="169">
        <v>21</v>
      </c>
      <c r="M280" s="169">
        <f>G280*(1+L280/100)</f>
        <v>0</v>
      </c>
      <c r="N280" s="161">
        <v>0</v>
      </c>
      <c r="O280" s="161">
        <f>ROUND(E280*N280,5)</f>
        <v>0</v>
      </c>
      <c r="P280" s="161">
        <v>0</v>
      </c>
      <c r="Q280" s="161">
        <f>ROUND(E280*P280,5)</f>
        <v>0</v>
      </c>
      <c r="R280" s="161"/>
      <c r="S280" s="161"/>
      <c r="T280" s="162">
        <v>0</v>
      </c>
      <c r="U280" s="161">
        <f>ROUND(E280*T280,2)</f>
        <v>0</v>
      </c>
      <c r="V280" s="151"/>
      <c r="W280" s="151"/>
      <c r="X280" s="151"/>
      <c r="Y280" s="151"/>
      <c r="Z280" s="151"/>
      <c r="AA280" s="151"/>
      <c r="AB280" s="151"/>
      <c r="AC280" s="151"/>
      <c r="AD280" s="151"/>
      <c r="AE280" s="151" t="s">
        <v>113</v>
      </c>
      <c r="AF280" s="151"/>
      <c r="AG280" s="151"/>
      <c r="AH280" s="151"/>
      <c r="AI280" s="151"/>
      <c r="AJ280" s="151"/>
      <c r="AK280" s="151"/>
      <c r="AL280" s="151"/>
      <c r="AM280" s="151"/>
      <c r="AN280" s="151"/>
      <c r="AO280" s="151"/>
      <c r="AP280" s="151"/>
      <c r="AQ280" s="151"/>
      <c r="AR280" s="151"/>
      <c r="AS280" s="151"/>
      <c r="AT280" s="151"/>
      <c r="AU280" s="151"/>
      <c r="AV280" s="151"/>
      <c r="AW280" s="151"/>
      <c r="AX280" s="151"/>
      <c r="AY280" s="151"/>
      <c r="AZ280" s="151"/>
      <c r="BA280" s="151"/>
      <c r="BB280" s="151"/>
      <c r="BC280" s="151"/>
      <c r="BD280" s="151"/>
      <c r="BE280" s="151"/>
      <c r="BF280" s="151"/>
      <c r="BG280" s="151"/>
      <c r="BH280" s="151"/>
    </row>
    <row r="281" spans="1:60" outlineLevel="1" x14ac:dyDescent="0.2">
      <c r="A281" s="152">
        <v>101</v>
      </c>
      <c r="B281" s="159" t="s">
        <v>422</v>
      </c>
      <c r="C281" s="184" t="s">
        <v>423</v>
      </c>
      <c r="D281" s="161" t="s">
        <v>175</v>
      </c>
      <c r="E281" s="166">
        <v>2</v>
      </c>
      <c r="F281" s="169"/>
      <c r="G281" s="169"/>
      <c r="H281" s="169">
        <v>0</v>
      </c>
      <c r="I281" s="169">
        <f>ROUND(E281*H281,2)</f>
        <v>0</v>
      </c>
      <c r="J281" s="169">
        <v>9500</v>
      </c>
      <c r="K281" s="169">
        <f>ROUND(E281*J281,2)</f>
        <v>19000</v>
      </c>
      <c r="L281" s="169">
        <v>21</v>
      </c>
      <c r="M281" s="169">
        <f>G281*(1+L281/100)</f>
        <v>0</v>
      </c>
      <c r="N281" s="161">
        <v>0</v>
      </c>
      <c r="O281" s="161">
        <f>ROUND(E281*N281,5)</f>
        <v>0</v>
      </c>
      <c r="P281" s="161">
        <v>0</v>
      </c>
      <c r="Q281" s="161">
        <f>ROUND(E281*P281,5)</f>
        <v>0</v>
      </c>
      <c r="R281" s="161"/>
      <c r="S281" s="161"/>
      <c r="T281" s="162">
        <v>0</v>
      </c>
      <c r="U281" s="161">
        <f>ROUND(E281*T281,2)</f>
        <v>0</v>
      </c>
      <c r="V281" s="151"/>
      <c r="W281" s="151"/>
      <c r="X281" s="151"/>
      <c r="Y281" s="151"/>
      <c r="Z281" s="151"/>
      <c r="AA281" s="151"/>
      <c r="AB281" s="151"/>
      <c r="AC281" s="151"/>
      <c r="AD281" s="151"/>
      <c r="AE281" s="151" t="s">
        <v>113</v>
      </c>
      <c r="AF281" s="151"/>
      <c r="AG281" s="151"/>
      <c r="AH281" s="151"/>
      <c r="AI281" s="151"/>
      <c r="AJ281" s="151"/>
      <c r="AK281" s="151"/>
      <c r="AL281" s="151"/>
      <c r="AM281" s="151"/>
      <c r="AN281" s="151"/>
      <c r="AO281" s="151"/>
      <c r="AP281" s="151"/>
      <c r="AQ281" s="151"/>
      <c r="AR281" s="151"/>
      <c r="AS281" s="151"/>
      <c r="AT281" s="151"/>
      <c r="AU281" s="151"/>
      <c r="AV281" s="151"/>
      <c r="AW281" s="151"/>
      <c r="AX281" s="151"/>
      <c r="AY281" s="151"/>
      <c r="AZ281" s="151"/>
      <c r="BA281" s="151"/>
      <c r="BB281" s="151"/>
      <c r="BC281" s="151"/>
      <c r="BD281" s="151"/>
      <c r="BE281" s="151"/>
      <c r="BF281" s="151"/>
      <c r="BG281" s="151"/>
      <c r="BH281" s="151"/>
    </row>
    <row r="282" spans="1:60" outlineLevel="1" x14ac:dyDescent="0.2">
      <c r="A282" s="152">
        <v>102</v>
      </c>
      <c r="B282" s="159" t="s">
        <v>424</v>
      </c>
      <c r="C282" s="184" t="s">
        <v>425</v>
      </c>
      <c r="D282" s="161" t="s">
        <v>175</v>
      </c>
      <c r="E282" s="166">
        <v>1</v>
      </c>
      <c r="F282" s="169"/>
      <c r="G282" s="169"/>
      <c r="H282" s="169">
        <v>0</v>
      </c>
      <c r="I282" s="169">
        <f>ROUND(E282*H282,2)</f>
        <v>0</v>
      </c>
      <c r="J282" s="169">
        <v>11700</v>
      </c>
      <c r="K282" s="169">
        <f>ROUND(E282*J282,2)</f>
        <v>11700</v>
      </c>
      <c r="L282" s="169">
        <v>21</v>
      </c>
      <c r="M282" s="169">
        <f>G282*(1+L282/100)</f>
        <v>0</v>
      </c>
      <c r="N282" s="161">
        <v>0</v>
      </c>
      <c r="O282" s="161">
        <f>ROUND(E282*N282,5)</f>
        <v>0</v>
      </c>
      <c r="P282" s="161">
        <v>0</v>
      </c>
      <c r="Q282" s="161">
        <f>ROUND(E282*P282,5)</f>
        <v>0</v>
      </c>
      <c r="R282" s="161"/>
      <c r="S282" s="161"/>
      <c r="T282" s="162">
        <v>0</v>
      </c>
      <c r="U282" s="161">
        <f>ROUND(E282*T282,2)</f>
        <v>0</v>
      </c>
      <c r="V282" s="151"/>
      <c r="W282" s="151"/>
      <c r="X282" s="151"/>
      <c r="Y282" s="151"/>
      <c r="Z282" s="151"/>
      <c r="AA282" s="151"/>
      <c r="AB282" s="151"/>
      <c r="AC282" s="151"/>
      <c r="AD282" s="151"/>
      <c r="AE282" s="151" t="s">
        <v>113</v>
      </c>
      <c r="AF282" s="151"/>
      <c r="AG282" s="151"/>
      <c r="AH282" s="151"/>
      <c r="AI282" s="151"/>
      <c r="AJ282" s="151"/>
      <c r="AK282" s="151"/>
      <c r="AL282" s="151"/>
      <c r="AM282" s="151"/>
      <c r="AN282" s="151"/>
      <c r="AO282" s="151"/>
      <c r="AP282" s="151"/>
      <c r="AQ282" s="151"/>
      <c r="AR282" s="151"/>
      <c r="AS282" s="151"/>
      <c r="AT282" s="151"/>
      <c r="AU282" s="151"/>
      <c r="AV282" s="151"/>
      <c r="AW282" s="151"/>
      <c r="AX282" s="151"/>
      <c r="AY282" s="151"/>
      <c r="AZ282" s="151"/>
      <c r="BA282" s="151"/>
      <c r="BB282" s="151"/>
      <c r="BC282" s="151"/>
      <c r="BD282" s="151"/>
      <c r="BE282" s="151"/>
      <c r="BF282" s="151"/>
      <c r="BG282" s="151"/>
      <c r="BH282" s="151"/>
    </row>
    <row r="283" spans="1:60" outlineLevel="1" x14ac:dyDescent="0.2">
      <c r="A283" s="178">
        <v>103</v>
      </c>
      <c r="B283" s="179" t="s">
        <v>426</v>
      </c>
      <c r="C283" s="187" t="s">
        <v>427</v>
      </c>
      <c r="D283" s="180" t="s">
        <v>175</v>
      </c>
      <c r="E283" s="181">
        <v>1</v>
      </c>
      <c r="F283" s="182"/>
      <c r="G283" s="182"/>
      <c r="H283" s="182">
        <v>0</v>
      </c>
      <c r="I283" s="182">
        <f>ROUND(E283*H283,2)</f>
        <v>0</v>
      </c>
      <c r="J283" s="182">
        <v>14300</v>
      </c>
      <c r="K283" s="182">
        <f>ROUND(E283*J283,2)</f>
        <v>14300</v>
      </c>
      <c r="L283" s="182">
        <v>21</v>
      </c>
      <c r="M283" s="182">
        <f>G283*(1+L283/100)</f>
        <v>0</v>
      </c>
      <c r="N283" s="180">
        <v>0</v>
      </c>
      <c r="O283" s="180">
        <f>ROUND(E283*N283,5)</f>
        <v>0</v>
      </c>
      <c r="P283" s="180">
        <v>0</v>
      </c>
      <c r="Q283" s="180">
        <f>ROUND(E283*P283,5)</f>
        <v>0</v>
      </c>
      <c r="R283" s="180"/>
      <c r="S283" s="180"/>
      <c r="T283" s="183">
        <v>0</v>
      </c>
      <c r="U283" s="180">
        <f>ROUND(E283*T283,2)</f>
        <v>0</v>
      </c>
      <c r="V283" s="151"/>
      <c r="W283" s="151"/>
      <c r="X283" s="151"/>
      <c r="Y283" s="151"/>
      <c r="Z283" s="151"/>
      <c r="AA283" s="151"/>
      <c r="AB283" s="151"/>
      <c r="AC283" s="151"/>
      <c r="AD283" s="151"/>
      <c r="AE283" s="151" t="s">
        <v>113</v>
      </c>
      <c r="AF283" s="151"/>
      <c r="AG283" s="151"/>
      <c r="AH283" s="151"/>
      <c r="AI283" s="151"/>
      <c r="AJ283" s="151"/>
      <c r="AK283" s="151"/>
      <c r="AL283" s="151"/>
      <c r="AM283" s="151"/>
      <c r="AN283" s="151"/>
      <c r="AO283" s="151"/>
      <c r="AP283" s="151"/>
      <c r="AQ283" s="151"/>
      <c r="AR283" s="151"/>
      <c r="AS283" s="151"/>
      <c r="AT283" s="151"/>
      <c r="AU283" s="151"/>
      <c r="AV283" s="151"/>
      <c r="AW283" s="151"/>
      <c r="AX283" s="151"/>
      <c r="AY283" s="151"/>
      <c r="AZ283" s="151"/>
      <c r="BA283" s="151"/>
      <c r="BB283" s="151"/>
      <c r="BC283" s="151"/>
      <c r="BD283" s="151"/>
      <c r="BE283" s="151"/>
      <c r="BF283" s="151"/>
      <c r="BG283" s="151"/>
      <c r="BH283" s="151"/>
    </row>
    <row r="284" spans="1:60" x14ac:dyDescent="0.2">
      <c r="A284" s="6"/>
      <c r="B284" s="7" t="s">
        <v>428</v>
      </c>
      <c r="C284" s="188" t="s">
        <v>428</v>
      </c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AC284">
        <v>15</v>
      </c>
      <c r="AD284">
        <v>21</v>
      </c>
    </row>
    <row r="285" spans="1:60" x14ac:dyDescent="0.2">
      <c r="C285" s="189"/>
      <c r="AE285" t="s">
        <v>429</v>
      </c>
    </row>
  </sheetData>
  <mergeCells count="18">
    <mergeCell ref="C279:G279"/>
    <mergeCell ref="C143:G143"/>
    <mergeCell ref="C146:G146"/>
    <mergeCell ref="C149:G149"/>
    <mergeCell ref="C156:G156"/>
    <mergeCell ref="C213:G213"/>
    <mergeCell ref="C217:G217"/>
    <mergeCell ref="C230:G230"/>
    <mergeCell ref="C239:G239"/>
    <mergeCell ref="C248:G248"/>
    <mergeCell ref="C266:G266"/>
    <mergeCell ref="C269:G269"/>
    <mergeCell ref="C109:G109"/>
    <mergeCell ref="A1:G1"/>
    <mergeCell ref="C2:G2"/>
    <mergeCell ref="C3:G3"/>
    <mergeCell ref="C4:G4"/>
    <mergeCell ref="C57:G57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Starostka</cp:lastModifiedBy>
  <cp:lastPrinted>2014-02-28T09:52:57Z</cp:lastPrinted>
  <dcterms:created xsi:type="dcterms:W3CDTF">2009-04-08T07:15:50Z</dcterms:created>
  <dcterms:modified xsi:type="dcterms:W3CDTF">2020-05-27T14:18:59Z</dcterms:modified>
</cp:coreProperties>
</file>