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enek.pavlicek.MATTHO\Desktop\Lucka\Zastupitelstvo\Finanční výbor\Rozpočet 2023\"/>
    </mc:Choice>
  </mc:AlternateContent>
  <xr:revisionPtr revIDLastSave="0" documentId="8_{D83BFEF5-CB30-4773-A711-FF315E43E321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E35" i="1"/>
  <c r="E101" i="1"/>
  <c r="E70" i="1" l="1"/>
  <c r="G25" i="1" l="1"/>
  <c r="E25" i="1"/>
  <c r="E99" i="1"/>
  <c r="E84" i="1"/>
  <c r="E75" i="1"/>
  <c r="E66" i="1"/>
  <c r="E63" i="1"/>
  <c r="E56" i="1"/>
  <c r="E39" i="1"/>
  <c r="E30" i="1"/>
  <c r="E95" i="1"/>
  <c r="E51" i="1" l="1"/>
  <c r="E114" i="1" s="1"/>
  <c r="G42" i="1" l="1"/>
  <c r="G114" i="1" s="1"/>
</calcChain>
</file>

<file path=xl/sharedStrings.xml><?xml version="1.0" encoding="utf-8"?>
<sst xmlns="http://schemas.openxmlformats.org/spreadsheetml/2006/main" count="164" uniqueCount="157">
  <si>
    <t>daňové</t>
  </si>
  <si>
    <t>poplatek za uložení odpadu</t>
  </si>
  <si>
    <t>poplatek za likvidaci komunálního odpadu</t>
  </si>
  <si>
    <t>ostatní poplatky</t>
  </si>
  <si>
    <t>neinv. Transfer ze SR - dotace na státní správu</t>
  </si>
  <si>
    <t>kap.3341</t>
  </si>
  <si>
    <t>kap. 3612</t>
  </si>
  <si>
    <t>kap. 3639</t>
  </si>
  <si>
    <t>kap. 3725</t>
  </si>
  <si>
    <t>příspěvky od EKO-KOM za vytříděný odpad</t>
  </si>
  <si>
    <t>činnost místní správy</t>
  </si>
  <si>
    <t>příjmy z úroků</t>
  </si>
  <si>
    <t>Příjmy</t>
  </si>
  <si>
    <t>Výdaje</t>
  </si>
  <si>
    <t>kap. 2212</t>
  </si>
  <si>
    <t>místní komunikace</t>
  </si>
  <si>
    <t>kap. 3749</t>
  </si>
  <si>
    <t>dopravní obslužnost</t>
  </si>
  <si>
    <t>kap. 3113</t>
  </si>
  <si>
    <t>neinvestiční náklady na žáky ZŠ</t>
  </si>
  <si>
    <t>kap. 2321</t>
  </si>
  <si>
    <t>kap. 3341</t>
  </si>
  <si>
    <t>energie</t>
  </si>
  <si>
    <t>kap. 3631</t>
  </si>
  <si>
    <t>veřejné osvětlení</t>
  </si>
  <si>
    <t>kap. 3722</t>
  </si>
  <si>
    <t>kap. 3745</t>
  </si>
  <si>
    <t>mzdové náklady</t>
  </si>
  <si>
    <t>kap. 6112</t>
  </si>
  <si>
    <t>zastupitelstvo</t>
  </si>
  <si>
    <t>kap. 6171</t>
  </si>
  <si>
    <t xml:space="preserve">místní správa </t>
  </si>
  <si>
    <t>kap. 6310</t>
  </si>
  <si>
    <t>pol. 5166 - poradenské, konzultační a právní služby</t>
  </si>
  <si>
    <t>energie a voda</t>
  </si>
  <si>
    <t>ostatní náklady potřebné k zajištění provozu obce</t>
  </si>
  <si>
    <t>kap. 5311</t>
  </si>
  <si>
    <t>bezpečnost a veřejný pořádek</t>
  </si>
  <si>
    <t>Výdaje celkem</t>
  </si>
  <si>
    <t>příspěvek na provoz</t>
  </si>
  <si>
    <t>MŠ</t>
  </si>
  <si>
    <t>kap. 3412</t>
  </si>
  <si>
    <t>sportovní zařízení v majetku obce</t>
  </si>
  <si>
    <t>kap. 2219</t>
  </si>
  <si>
    <t>kap.6310</t>
  </si>
  <si>
    <t>bytové hospodářství  - příjmy z pronájmu, prodeje</t>
  </si>
  <si>
    <t>kap.3745</t>
  </si>
  <si>
    <t>zeleň - příjmy za poskytnutí služeb</t>
  </si>
  <si>
    <t>zisky, dividendy, výnosy fin. maj.</t>
  </si>
  <si>
    <t>ostatní záležitosti pozemních komunikací</t>
  </si>
  <si>
    <t>kap. 2310</t>
  </si>
  <si>
    <t>nakládaní s odpadními vodami</t>
  </si>
  <si>
    <t>kap. 3632</t>
  </si>
  <si>
    <t>pol. 5321 neinv. transfer - příspěvek OP Velké Přílepy</t>
  </si>
  <si>
    <t>kap. 3314</t>
  </si>
  <si>
    <t xml:space="preserve">činnosti knihovnické </t>
  </si>
  <si>
    <t>kap.3349</t>
  </si>
  <si>
    <t>záležitosti sdělovacích prostředků - noviny</t>
  </si>
  <si>
    <t>kap. 3419</t>
  </si>
  <si>
    <t>úpravy drobných vodních toků</t>
  </si>
  <si>
    <t>činnosti knihovnické</t>
  </si>
  <si>
    <t>KTV, internet, obecní rozhlas</t>
  </si>
  <si>
    <t>kap. 3900</t>
  </si>
  <si>
    <t>revitalizace Podmoráňského potoka- 5171</t>
  </si>
  <si>
    <t>pol. 6121 - modernizace sítě KTV</t>
  </si>
  <si>
    <t>Obecní noviny</t>
  </si>
  <si>
    <t>pol. 5169, 5171 - nákup služeb a údržba</t>
  </si>
  <si>
    <t>tělovýchovná činnost</t>
  </si>
  <si>
    <t>příspěvky stolní tenis, vodáci, hasiči</t>
  </si>
  <si>
    <t>ostatní zájmová činnost</t>
  </si>
  <si>
    <t>pol. 5154 - spotřeba el. energie</t>
  </si>
  <si>
    <t>pol. 5171 - běžná údržba, 5164 - nájemné</t>
  </si>
  <si>
    <t xml:space="preserve">příjmy z prodeje dr. zboží a za poskytované služby </t>
  </si>
  <si>
    <t>DPP, knihy, drobný materiál</t>
  </si>
  <si>
    <t>kap. 5512</t>
  </si>
  <si>
    <t>požární ochrana - příspěvky</t>
  </si>
  <si>
    <t>pol 5229, 5321 a 5329 transfery obcím a nezisk. org.</t>
  </si>
  <si>
    <t xml:space="preserve">příjmy z pronájmů, prodeje pozemků, věcná </t>
  </si>
  <si>
    <t>břemena, příspěvky za napojení na inž. sítě</t>
  </si>
  <si>
    <t>pol. 5151 voda a 5154 elektřina - švestkovna</t>
  </si>
  <si>
    <t xml:space="preserve">pol. 6130 nákup pozemků </t>
  </si>
  <si>
    <t xml:space="preserve">fixní náklady spojené s údržbou, energie </t>
  </si>
  <si>
    <t>pol. 5137 - vybavení jednotky SDH</t>
  </si>
  <si>
    <t>běžný provoz SDH a jednotky</t>
  </si>
  <si>
    <t>pol. 5137  - vybavení</t>
  </si>
  <si>
    <t>kap. 2232</t>
  </si>
  <si>
    <t>kap. 2333</t>
  </si>
  <si>
    <t>kap. 3111</t>
  </si>
  <si>
    <t>kap. 3349</t>
  </si>
  <si>
    <t>kap. 3399</t>
  </si>
  <si>
    <t>kap. 3429</t>
  </si>
  <si>
    <t>bytové hospodářství - byty v čp. 258 + 38</t>
  </si>
  <si>
    <t>územní rozvoj obce, statek čp. 10 Náves</t>
  </si>
  <si>
    <r>
      <t xml:space="preserve">vnitrostátní plavba - </t>
    </r>
    <r>
      <rPr>
        <i/>
        <sz val="11"/>
        <color theme="1"/>
        <rFont val="Calibri"/>
        <family val="2"/>
        <charset val="238"/>
        <scheme val="minor"/>
      </rPr>
      <t>přívoz</t>
    </r>
  </si>
  <si>
    <t>péče o vzhled obce a veřejná zeleň</t>
  </si>
  <si>
    <r>
      <t xml:space="preserve">Obecné výdaje z finančních operací - </t>
    </r>
    <r>
      <rPr>
        <i/>
        <sz val="11"/>
        <color theme="1"/>
        <rFont val="Calibri"/>
        <family val="2"/>
        <charset val="238"/>
        <scheme val="minor"/>
      </rPr>
      <t>poplatky BÚ</t>
    </r>
  </si>
  <si>
    <t>kap. 3633</t>
  </si>
  <si>
    <t>příjmy z pronájmu</t>
  </si>
  <si>
    <t>pol. 5171 opravy, 6121 budovy</t>
  </si>
  <si>
    <t>příspěvky pro seniory - lázně, obědy, masáže, pedik.</t>
  </si>
  <si>
    <t>pol. 5169 - nákup služeb vč. zprac. Mezd, revize atd.</t>
  </si>
  <si>
    <t>kap. 6409</t>
  </si>
  <si>
    <t>participativní rozpočet</t>
  </si>
  <si>
    <r>
      <rPr>
        <b/>
        <sz val="11"/>
        <color theme="1"/>
        <rFont val="Calibri"/>
        <family val="2"/>
        <charset val="238"/>
        <scheme val="minor"/>
      </rPr>
      <t>Kultura</t>
    </r>
    <r>
      <rPr>
        <i/>
        <sz val="11"/>
        <color theme="1"/>
        <rFont val="Calibri"/>
        <family val="2"/>
        <charset val="238"/>
        <scheme val="minor"/>
      </rPr>
      <t xml:space="preserve"> 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slavnosti, vítání, koncerty atd.</t>
    </r>
  </si>
  <si>
    <t>kap. 3421</t>
  </si>
  <si>
    <r>
      <rPr>
        <b/>
        <i/>
        <sz val="11"/>
        <color theme="1"/>
        <rFont val="Calibri"/>
        <family val="2"/>
        <charset val="238"/>
        <scheme val="minor"/>
      </rPr>
      <t>volný čas dětí a mládeže</t>
    </r>
    <r>
      <rPr>
        <i/>
        <sz val="11"/>
        <color theme="1"/>
        <rFont val="Calibri"/>
        <family val="2"/>
        <charset val="238"/>
        <scheme val="minor"/>
      </rPr>
      <t xml:space="preserve"> - příspěvky pro žáky</t>
    </r>
  </si>
  <si>
    <t>pol. 5171 - opravy a pol. 5137 dr. majetek</t>
  </si>
  <si>
    <r>
      <rPr>
        <b/>
        <sz val="11"/>
        <color theme="1"/>
        <rFont val="Calibri"/>
        <family val="2"/>
        <charset val="238"/>
        <scheme val="minor"/>
      </rPr>
      <t xml:space="preserve">pohřebnictví </t>
    </r>
    <r>
      <rPr>
        <b/>
        <i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 transfer obci Únětice + Lichoceves</t>
    </r>
  </si>
  <si>
    <t>energie + pol. 5137 drobný majetek+ materiál 5139</t>
  </si>
  <si>
    <t>pol. 6122 - stroje, zařízení (křovinořezy, fukar listí)</t>
  </si>
  <si>
    <t>kap. 3721</t>
  </si>
  <si>
    <t>kap. 3723</t>
  </si>
  <si>
    <r>
      <t xml:space="preserve">odpadové hospodářství </t>
    </r>
    <r>
      <rPr>
        <sz val="11"/>
        <color theme="1"/>
        <rFont val="Calibri"/>
        <family val="2"/>
        <charset val="238"/>
        <scheme val="minor"/>
      </rPr>
      <t>NO</t>
    </r>
  </si>
  <si>
    <r>
      <t xml:space="preserve">odpadové hospodářství </t>
    </r>
    <r>
      <rPr>
        <sz val="11"/>
        <color theme="1"/>
        <rFont val="Calibri"/>
        <family val="2"/>
        <charset val="238"/>
        <scheme val="minor"/>
      </rPr>
      <t>KO a BIO</t>
    </r>
  </si>
  <si>
    <r>
      <t xml:space="preserve">odpadové hospodářství </t>
    </r>
    <r>
      <rPr>
        <sz val="11"/>
        <color theme="1"/>
        <rFont val="Calibri"/>
        <family val="2"/>
        <charset val="238"/>
        <scheme val="minor"/>
      </rPr>
      <t>separovaný odpad + VOK</t>
    </r>
  </si>
  <si>
    <t>splátky půjčených prostředků od obyvatelstva</t>
  </si>
  <si>
    <t xml:space="preserve">příjmy ze zřízení KTV a internetu </t>
  </si>
  <si>
    <t>neinv. Transfer z všeobecné pokladní správy</t>
  </si>
  <si>
    <t>neinvestiční tranfery od obcí a od kraje</t>
  </si>
  <si>
    <t>opravy a údržba  pol. 5171 a 5139</t>
  </si>
  <si>
    <t>budovy, haly, stavby 6121 chodník ul. Podmoráň</t>
  </si>
  <si>
    <t>opravy a údržování 5171, materiál, el. energie</t>
  </si>
  <si>
    <t>5171 opravy a udržování čerpacích stanic, nájemné</t>
  </si>
  <si>
    <t>opravy 5171, energie, nájemné</t>
  </si>
  <si>
    <t>nákup služeb 5169 a ostatní výdaje 5199</t>
  </si>
  <si>
    <t xml:space="preserve">pol. 6124 - pěstitelské celky </t>
  </si>
  <si>
    <t>kap. 5212</t>
  </si>
  <si>
    <t>ochrana obyvatelstva, krizové opatření</t>
  </si>
  <si>
    <t>pol. 6121 budova zbrojnice a energie</t>
  </si>
  <si>
    <t xml:space="preserve">pol. 5137 a  6122 - doplnění zařízení </t>
  </si>
  <si>
    <t>kap. 6330</t>
  </si>
  <si>
    <t>převody vlastním fondům v rozpočtech územní úr.</t>
  </si>
  <si>
    <t>převody vl. Fondům v rozpočtech územní úrovně</t>
  </si>
  <si>
    <t>Návrh rozpočtu Obce Úholičky na rok 2023</t>
  </si>
  <si>
    <t>NÁVRH 2023</t>
  </si>
  <si>
    <t>schválený 2022</t>
  </si>
  <si>
    <t>odhad plnění 12/2022</t>
  </si>
  <si>
    <t>kap. 2292</t>
  </si>
  <si>
    <r>
      <t>pitná voda 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běžná údržba, nový vodojem - stavba</t>
    </r>
  </si>
  <si>
    <t xml:space="preserve">6121 stavby - rek. ČS č. 3 a 4 příprava, ČOV RD Podmoráň </t>
  </si>
  <si>
    <t>příspěvky zájmovým kroužkům</t>
  </si>
  <si>
    <t>pol. 6121 - modernizace VO</t>
  </si>
  <si>
    <t xml:space="preserve">pol. 5169 nákup služeb, právní služby </t>
  </si>
  <si>
    <t>nájemné, ostatní výdaje</t>
  </si>
  <si>
    <t xml:space="preserve">pol. 5169 - nákup služeb </t>
  </si>
  <si>
    <t xml:space="preserve">pol 5365 - platby daní a poplatků </t>
  </si>
  <si>
    <t>pol. 6121 -nákup investičních bytů</t>
  </si>
  <si>
    <t>městu Roztoky a obci V. Přílepy</t>
  </si>
  <si>
    <t xml:space="preserve"> </t>
  </si>
  <si>
    <t>5137 mobiliář na stezky</t>
  </si>
  <si>
    <t>příspěvky občanům - ekologie</t>
  </si>
  <si>
    <t>5171 - opravy a udržování</t>
  </si>
  <si>
    <t>6121 - stavby - nový vodojem</t>
  </si>
  <si>
    <t>6349 - transfer do DSO vodovodní přivaděč</t>
  </si>
  <si>
    <t>6121 - fotovoltaika</t>
  </si>
  <si>
    <t xml:space="preserve">sejmuto:                         </t>
  </si>
  <si>
    <t xml:space="preserve">vyvěšeno:          1. 12. 2022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</si>
</sst>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7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Fill="1" applyBorder="1"/>
    <xf numFmtId="0" fontId="0" fillId="0" borderId="0" xfId="0" applyFont="1"/>
    <xf numFmtId="14" fontId="1" fillId="0" borderId="0" xfId="0" applyNumberFormat="1" applyFont="1"/>
    <xf numFmtId="0" fontId="4" fillId="0" borderId="0" xfId="0" applyFont="1"/>
    <xf numFmtId="3" fontId="2" fillId="0" borderId="0" xfId="0" applyNumberFormat="1" applyFont="1"/>
    <xf numFmtId="3" fontId="4" fillId="0" borderId="0" xfId="0" applyNumberFormat="1" applyFont="1"/>
    <xf numFmtId="3" fontId="0" fillId="0" borderId="0" xfId="0" applyNumberFormat="1" applyFont="1"/>
    <xf numFmtId="2" fontId="0" fillId="0" borderId="0" xfId="0" applyNumberFormat="1" applyFont="1"/>
    <xf numFmtId="0" fontId="1" fillId="0" borderId="0" xfId="0" applyFont="1" applyBorder="1"/>
    <xf numFmtId="3" fontId="0" fillId="0" borderId="0" xfId="0" applyNumberFormat="1" applyFont="1" applyBorder="1"/>
    <xf numFmtId="3" fontId="1" fillId="0" borderId="0" xfId="0" applyNumberFormat="1" applyFont="1" applyBorder="1"/>
    <xf numFmtId="0" fontId="0" fillId="0" borderId="0" xfId="0" applyFont="1" applyBorder="1"/>
    <xf numFmtId="3" fontId="0" fillId="0" borderId="0" xfId="0" applyNumberFormat="1"/>
    <xf numFmtId="164" fontId="1" fillId="0" borderId="0" xfId="1" applyNumberFormat="1" applyFont="1"/>
    <xf numFmtId="164" fontId="0" fillId="0" borderId="0" xfId="1" applyNumberFormat="1" applyFont="1"/>
    <xf numFmtId="164" fontId="1" fillId="0" borderId="0" xfId="0" applyNumberFormat="1" applyFont="1"/>
    <xf numFmtId="164" fontId="0" fillId="0" borderId="0" xfId="0" applyNumberFormat="1"/>
    <xf numFmtId="164" fontId="1" fillId="0" borderId="1" xfId="0" applyNumberFormat="1" applyFont="1" applyBorder="1"/>
    <xf numFmtId="164" fontId="5" fillId="0" borderId="0" xfId="0" applyNumberFormat="1" applyFont="1"/>
    <xf numFmtId="164" fontId="4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 applyBorder="1"/>
    <xf numFmtId="164" fontId="0" fillId="0" borderId="0" xfId="0" applyNumberFormat="1" applyFont="1"/>
    <xf numFmtId="164" fontId="0" fillId="0" borderId="1" xfId="0" applyNumberFormat="1" applyFont="1" applyBorder="1"/>
    <xf numFmtId="164" fontId="0" fillId="0" borderId="0" xfId="0" applyNumberFormat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tabSelected="1" topLeftCell="A90" workbookViewId="0">
      <selection activeCell="B119" sqref="B119"/>
    </sheetView>
  </sheetViews>
  <sheetFormatPr defaultRowHeight="14.6" x14ac:dyDescent="0.4"/>
  <cols>
    <col min="2" max="2" width="45.84375" customWidth="1"/>
    <col min="3" max="3" width="10.3828125" style="13" customWidth="1"/>
    <col min="5" max="5" width="17.3046875" style="28" customWidth="1"/>
    <col min="6" max="6" width="21.3046875" style="34" customWidth="1"/>
    <col min="7" max="7" width="14" style="1" customWidth="1"/>
    <col min="9" max="9" width="9.84375" bestFit="1" customWidth="1"/>
    <col min="11" max="11" width="11.84375" bestFit="1" customWidth="1"/>
  </cols>
  <sheetData>
    <row r="1" spans="1:9" ht="22.75" x14ac:dyDescent="0.4">
      <c r="A1" s="11" t="s">
        <v>133</v>
      </c>
    </row>
    <row r="2" spans="1:9" ht="18.45" x14ac:dyDescent="0.5">
      <c r="B2" s="10" t="s">
        <v>12</v>
      </c>
      <c r="C2" s="4"/>
      <c r="E2" s="27" t="s">
        <v>134</v>
      </c>
      <c r="F2" s="27" t="s">
        <v>136</v>
      </c>
      <c r="G2" s="1" t="s">
        <v>135</v>
      </c>
    </row>
    <row r="3" spans="1:9" x14ac:dyDescent="0.4">
      <c r="B3" s="1" t="s">
        <v>0</v>
      </c>
      <c r="C3" s="1"/>
      <c r="E3" s="25">
        <v>14580000</v>
      </c>
      <c r="F3" s="26">
        <v>12100000</v>
      </c>
      <c r="G3" s="3">
        <v>10700000</v>
      </c>
    </row>
    <row r="4" spans="1:9" x14ac:dyDescent="0.4">
      <c r="B4" s="1" t="s">
        <v>1</v>
      </c>
      <c r="C4" s="1"/>
      <c r="E4" s="25">
        <v>20000000</v>
      </c>
      <c r="F4" s="26">
        <v>21000000</v>
      </c>
      <c r="G4" s="3">
        <v>20000000</v>
      </c>
    </row>
    <row r="5" spans="1:9" x14ac:dyDescent="0.4">
      <c r="B5" s="1" t="s">
        <v>2</v>
      </c>
      <c r="C5" s="1"/>
      <c r="E5" s="25">
        <v>1000000</v>
      </c>
      <c r="F5" s="26">
        <v>800000</v>
      </c>
      <c r="G5" s="3">
        <v>600000</v>
      </c>
    </row>
    <row r="6" spans="1:9" x14ac:dyDescent="0.4">
      <c r="B6" s="1" t="s">
        <v>3</v>
      </c>
      <c r="C6" s="1"/>
      <c r="E6" s="25">
        <v>55000</v>
      </c>
      <c r="F6" s="26">
        <v>45000</v>
      </c>
      <c r="G6" s="3">
        <v>60000</v>
      </c>
    </row>
    <row r="7" spans="1:9" x14ac:dyDescent="0.4">
      <c r="B7" s="1" t="s">
        <v>115</v>
      </c>
      <c r="C7" s="1"/>
      <c r="E7" s="25">
        <v>30000</v>
      </c>
      <c r="F7" s="26">
        <v>30000</v>
      </c>
      <c r="G7" s="3">
        <v>44200</v>
      </c>
    </row>
    <row r="8" spans="1:9" x14ac:dyDescent="0.4">
      <c r="B8" s="1" t="s">
        <v>4</v>
      </c>
      <c r="C8" s="1"/>
      <c r="E8" s="25">
        <v>200000</v>
      </c>
      <c r="F8" s="26">
        <v>186000</v>
      </c>
      <c r="G8" s="3">
        <v>186000</v>
      </c>
    </row>
    <row r="9" spans="1:9" x14ac:dyDescent="0.4">
      <c r="B9" s="1" t="s">
        <v>117</v>
      </c>
      <c r="C9" s="1"/>
      <c r="E9" s="25">
        <v>100000</v>
      </c>
      <c r="F9" s="26">
        <v>90000</v>
      </c>
      <c r="G9" s="3">
        <v>100000</v>
      </c>
    </row>
    <row r="10" spans="1:9" x14ac:dyDescent="0.4">
      <c r="B10" s="1" t="s">
        <v>118</v>
      </c>
      <c r="C10" s="1"/>
      <c r="E10" s="25">
        <v>200000</v>
      </c>
      <c r="F10" s="26">
        <v>420000</v>
      </c>
      <c r="G10" s="3">
        <v>350000</v>
      </c>
      <c r="I10" s="24"/>
    </row>
    <row r="11" spans="1:9" x14ac:dyDescent="0.4">
      <c r="A11" s="1" t="s">
        <v>54</v>
      </c>
      <c r="B11" s="1" t="s">
        <v>55</v>
      </c>
      <c r="C11" s="1"/>
      <c r="E11" s="25">
        <v>5000</v>
      </c>
      <c r="F11" s="26">
        <v>4000</v>
      </c>
      <c r="G11" s="3">
        <v>5000</v>
      </c>
    </row>
    <row r="12" spans="1:9" x14ac:dyDescent="0.4">
      <c r="A12" s="1" t="s">
        <v>5</v>
      </c>
      <c r="B12" s="1" t="s">
        <v>116</v>
      </c>
      <c r="C12" s="1"/>
      <c r="E12" s="25">
        <v>10000</v>
      </c>
      <c r="F12" s="26">
        <v>7000</v>
      </c>
      <c r="G12" s="3">
        <v>10000</v>
      </c>
    </row>
    <row r="13" spans="1:9" s="1" customFormat="1" x14ac:dyDescent="0.4">
      <c r="A13" s="1" t="s">
        <v>56</v>
      </c>
      <c r="B13" s="1" t="s">
        <v>57</v>
      </c>
      <c r="E13" s="25">
        <v>5000</v>
      </c>
      <c r="F13" s="26">
        <v>3000</v>
      </c>
      <c r="G13" s="3">
        <v>5000</v>
      </c>
    </row>
    <row r="14" spans="1:9" x14ac:dyDescent="0.4">
      <c r="A14" s="1" t="s">
        <v>6</v>
      </c>
      <c r="B14" s="1" t="s">
        <v>45</v>
      </c>
      <c r="C14" s="1"/>
      <c r="E14" s="25">
        <v>1170000</v>
      </c>
      <c r="F14" s="26">
        <v>950000</v>
      </c>
      <c r="G14" s="3">
        <v>1655000</v>
      </c>
    </row>
    <row r="15" spans="1:9" x14ac:dyDescent="0.4">
      <c r="A15" s="1" t="s">
        <v>96</v>
      </c>
      <c r="B15" s="1" t="s">
        <v>97</v>
      </c>
      <c r="C15" s="1"/>
      <c r="E15" s="25">
        <v>900000</v>
      </c>
      <c r="F15" s="26">
        <v>600000</v>
      </c>
      <c r="G15" s="3">
        <v>254000</v>
      </c>
    </row>
    <row r="16" spans="1:9" x14ac:dyDescent="0.4">
      <c r="A16" s="1" t="s">
        <v>7</v>
      </c>
      <c r="B16" s="1" t="s">
        <v>77</v>
      </c>
      <c r="C16" s="1"/>
      <c r="E16" s="25"/>
      <c r="F16" s="26"/>
      <c r="G16" s="3"/>
    </row>
    <row r="17" spans="1:7" x14ac:dyDescent="0.4">
      <c r="A17" s="1"/>
      <c r="B17" s="1" t="s">
        <v>78</v>
      </c>
      <c r="C17" s="1"/>
      <c r="E17" s="25">
        <v>1015000</v>
      </c>
      <c r="F17" s="26">
        <v>1800000</v>
      </c>
      <c r="G17" s="3">
        <v>955000</v>
      </c>
    </row>
    <row r="18" spans="1:7" x14ac:dyDescent="0.4">
      <c r="A18" s="1" t="s">
        <v>8</v>
      </c>
      <c r="B18" s="1" t="s">
        <v>9</v>
      </c>
      <c r="E18" s="25">
        <v>150000</v>
      </c>
      <c r="F18" s="26">
        <v>150000</v>
      </c>
      <c r="G18" s="3">
        <v>150000</v>
      </c>
    </row>
    <row r="19" spans="1:7" x14ac:dyDescent="0.4">
      <c r="A19" s="1" t="s">
        <v>46</v>
      </c>
      <c r="B19" s="1" t="s">
        <v>47</v>
      </c>
      <c r="C19" s="1"/>
      <c r="E19" s="25">
        <v>16000</v>
      </c>
      <c r="F19" s="26">
        <v>80000</v>
      </c>
      <c r="G19" s="3">
        <v>16000</v>
      </c>
    </row>
    <row r="20" spans="1:7" x14ac:dyDescent="0.4">
      <c r="A20" s="1" t="s">
        <v>30</v>
      </c>
      <c r="B20" s="1" t="s">
        <v>10</v>
      </c>
      <c r="C20" s="1"/>
      <c r="E20" s="25"/>
      <c r="F20" s="26"/>
    </row>
    <row r="21" spans="1:7" x14ac:dyDescent="0.4">
      <c r="A21" s="1"/>
      <c r="B21" s="2" t="s">
        <v>72</v>
      </c>
      <c r="E21" s="25">
        <v>40000</v>
      </c>
      <c r="F21" s="26">
        <v>50000</v>
      </c>
      <c r="G21" s="3">
        <v>30000</v>
      </c>
    </row>
    <row r="22" spans="1:7" x14ac:dyDescent="0.4">
      <c r="A22" s="1" t="s">
        <v>44</v>
      </c>
      <c r="B22" s="1" t="s">
        <v>11</v>
      </c>
      <c r="E22" s="25">
        <v>5000</v>
      </c>
      <c r="F22" s="26">
        <v>1500</v>
      </c>
      <c r="G22" s="3">
        <v>10000</v>
      </c>
    </row>
    <row r="23" spans="1:7" x14ac:dyDescent="0.4">
      <c r="A23" s="1"/>
      <c r="B23" s="2" t="s">
        <v>48</v>
      </c>
      <c r="E23" s="25"/>
      <c r="F23" s="26"/>
      <c r="G23" s="3"/>
    </row>
    <row r="24" spans="1:7" x14ac:dyDescent="0.4">
      <c r="A24" s="5" t="s">
        <v>130</v>
      </c>
      <c r="B24" s="5" t="s">
        <v>131</v>
      </c>
      <c r="C24" s="5"/>
      <c r="E24" s="29">
        <v>252000</v>
      </c>
      <c r="F24" s="35">
        <v>241000</v>
      </c>
      <c r="G24" s="6">
        <v>240000</v>
      </c>
    </row>
    <row r="25" spans="1:7" ht="18.45" x14ac:dyDescent="0.5">
      <c r="B25" s="7"/>
      <c r="C25" s="8"/>
      <c r="E25" s="30">
        <f>E24+E22+E21+E19+E18+E17+E15+E14+E13+E12+E11+E10+E9+E8+E7+E6+E5+E4+E3</f>
        <v>39733000</v>
      </c>
      <c r="G25" s="9">
        <f>SUM(G3:G24)</f>
        <v>35370200</v>
      </c>
    </row>
    <row r="26" spans="1:7" x14ac:dyDescent="0.4">
      <c r="E26" s="27"/>
    </row>
    <row r="27" spans="1:7" ht="18.45" x14ac:dyDescent="0.5">
      <c r="B27" s="10" t="s">
        <v>13</v>
      </c>
      <c r="C27" s="1"/>
      <c r="E27" s="27"/>
    </row>
    <row r="28" spans="1:7" x14ac:dyDescent="0.4">
      <c r="A28" s="1" t="s">
        <v>14</v>
      </c>
      <c r="B28" s="1" t="s">
        <v>15</v>
      </c>
      <c r="E28" s="27">
        <v>150000</v>
      </c>
      <c r="G28" s="3">
        <v>150000</v>
      </c>
    </row>
    <row r="29" spans="1:7" x14ac:dyDescent="0.4">
      <c r="B29" s="2" t="s">
        <v>119</v>
      </c>
      <c r="C29" s="18"/>
      <c r="E29" s="27"/>
    </row>
    <row r="30" spans="1:7" x14ac:dyDescent="0.4">
      <c r="A30" s="1" t="s">
        <v>43</v>
      </c>
      <c r="B30" s="1" t="s">
        <v>49</v>
      </c>
      <c r="C30" s="18"/>
      <c r="E30" s="27">
        <f>C31+C32</f>
        <v>3754000</v>
      </c>
      <c r="F30" s="34">
        <v>400000</v>
      </c>
      <c r="G30" s="3">
        <v>4052500</v>
      </c>
    </row>
    <row r="31" spans="1:7" s="2" customFormat="1" x14ac:dyDescent="0.4">
      <c r="A31" s="15"/>
      <c r="B31" s="2" t="s">
        <v>121</v>
      </c>
      <c r="C31" s="18">
        <v>254000</v>
      </c>
      <c r="E31" s="31"/>
      <c r="F31" s="32"/>
      <c r="G31" s="17"/>
    </row>
    <row r="32" spans="1:7" s="2" customFormat="1" x14ac:dyDescent="0.4">
      <c r="A32" s="15"/>
      <c r="B32" s="2" t="s">
        <v>120</v>
      </c>
      <c r="C32" s="18">
        <v>3500000</v>
      </c>
      <c r="E32" s="31"/>
      <c r="F32" s="32"/>
      <c r="G32" s="17"/>
    </row>
    <row r="33" spans="1:7" s="2" customFormat="1" x14ac:dyDescent="0.4">
      <c r="A33" s="1" t="s">
        <v>85</v>
      </c>
      <c r="B33" s="1" t="s">
        <v>93</v>
      </c>
      <c r="C33" s="18"/>
      <c r="E33" s="27">
        <v>140000</v>
      </c>
      <c r="F33" s="34">
        <v>140000</v>
      </c>
      <c r="G33" s="3">
        <v>140000</v>
      </c>
    </row>
    <row r="34" spans="1:7" s="2" customFormat="1" x14ac:dyDescent="0.4">
      <c r="A34" s="1" t="s">
        <v>137</v>
      </c>
      <c r="B34" s="1" t="s">
        <v>17</v>
      </c>
      <c r="C34" s="18"/>
      <c r="E34" s="27">
        <v>260000</v>
      </c>
      <c r="F34" s="34">
        <v>260000</v>
      </c>
      <c r="G34" s="3">
        <v>260000</v>
      </c>
    </row>
    <row r="35" spans="1:7" x14ac:dyDescent="0.4">
      <c r="A35" s="1" t="s">
        <v>50</v>
      </c>
      <c r="B35" s="1" t="s">
        <v>138</v>
      </c>
      <c r="C35" s="18"/>
      <c r="E35" s="27">
        <f>C36+C37+C38</f>
        <v>25795000</v>
      </c>
      <c r="F35" s="34">
        <v>30000</v>
      </c>
      <c r="G35" s="3">
        <v>700000</v>
      </c>
    </row>
    <row r="36" spans="1:7" s="2" customFormat="1" x14ac:dyDescent="0.4">
      <c r="B36" s="2" t="s">
        <v>151</v>
      </c>
      <c r="C36" s="18">
        <v>50000</v>
      </c>
      <c r="E36" s="32"/>
      <c r="F36" s="32"/>
      <c r="G36" s="16"/>
    </row>
    <row r="37" spans="1:7" s="2" customFormat="1" x14ac:dyDescent="0.4">
      <c r="B37" s="2" t="s">
        <v>152</v>
      </c>
      <c r="C37" s="18">
        <v>25000000</v>
      </c>
      <c r="E37" s="32"/>
      <c r="F37" s="32"/>
      <c r="G37" s="16"/>
    </row>
    <row r="38" spans="1:7" s="2" customFormat="1" x14ac:dyDescent="0.4">
      <c r="B38" s="2" t="s">
        <v>153</v>
      </c>
      <c r="C38" s="18">
        <v>745000</v>
      </c>
      <c r="E38" s="32"/>
      <c r="F38" s="32"/>
      <c r="G38" s="16"/>
    </row>
    <row r="39" spans="1:7" x14ac:dyDescent="0.4">
      <c r="A39" s="1" t="s">
        <v>20</v>
      </c>
      <c r="B39" s="1" t="s">
        <v>51</v>
      </c>
      <c r="C39" s="18"/>
      <c r="E39" s="27">
        <f>C40+C41</f>
        <v>15400800</v>
      </c>
      <c r="F39" s="34">
        <v>4500000</v>
      </c>
      <c r="G39" s="3">
        <v>4500710</v>
      </c>
    </row>
    <row r="40" spans="1:7" s="2" customFormat="1" x14ac:dyDescent="0.4">
      <c r="A40" s="15"/>
      <c r="B40" s="2" t="s">
        <v>122</v>
      </c>
      <c r="C40" s="18">
        <v>100800</v>
      </c>
      <c r="E40" s="31"/>
      <c r="F40" s="32"/>
      <c r="G40" s="17"/>
    </row>
    <row r="41" spans="1:7" s="2" customFormat="1" x14ac:dyDescent="0.4">
      <c r="A41" s="15"/>
      <c r="B41" s="2" t="s">
        <v>139</v>
      </c>
      <c r="C41" s="18">
        <v>15300000</v>
      </c>
      <c r="E41" s="31"/>
      <c r="F41" s="32"/>
      <c r="G41" s="17"/>
    </row>
    <row r="42" spans="1:7" x14ac:dyDescent="0.4">
      <c r="A42" s="1" t="s">
        <v>86</v>
      </c>
      <c r="B42" s="1" t="s">
        <v>59</v>
      </c>
      <c r="C42" s="18"/>
      <c r="E42" s="27">
        <v>200000</v>
      </c>
      <c r="F42" s="34">
        <v>50000</v>
      </c>
      <c r="G42" s="3">
        <f>C43</f>
        <v>200000</v>
      </c>
    </row>
    <row r="43" spans="1:7" s="2" customFormat="1" x14ac:dyDescent="0.4">
      <c r="A43" s="15"/>
      <c r="B43" s="2" t="s">
        <v>63</v>
      </c>
      <c r="C43" s="18">
        <v>200000</v>
      </c>
      <c r="E43" s="31"/>
      <c r="F43" s="32"/>
      <c r="G43" s="17"/>
    </row>
    <row r="44" spans="1:7" x14ac:dyDescent="0.4">
      <c r="A44" s="1" t="s">
        <v>87</v>
      </c>
      <c r="B44" s="1" t="s">
        <v>40</v>
      </c>
      <c r="C44" s="18"/>
      <c r="E44" s="27">
        <f>C45+C46</f>
        <v>2825000</v>
      </c>
      <c r="F44" s="34">
        <v>920000</v>
      </c>
      <c r="G44" s="3">
        <v>970000</v>
      </c>
    </row>
    <row r="45" spans="1:7" s="13" customFormat="1" x14ac:dyDescent="0.4">
      <c r="B45" s="2" t="s">
        <v>154</v>
      </c>
      <c r="C45" s="18">
        <v>1750000</v>
      </c>
      <c r="E45" s="34"/>
      <c r="F45" s="34"/>
      <c r="G45" s="18"/>
    </row>
    <row r="46" spans="1:7" s="2" customFormat="1" x14ac:dyDescent="0.4">
      <c r="A46" s="15"/>
      <c r="B46" s="2" t="s">
        <v>39</v>
      </c>
      <c r="C46" s="18">
        <v>1075000</v>
      </c>
      <c r="E46" s="31"/>
      <c r="F46" s="32"/>
      <c r="G46" s="15"/>
    </row>
    <row r="47" spans="1:7" x14ac:dyDescent="0.4">
      <c r="A47" s="1" t="s">
        <v>18</v>
      </c>
      <c r="B47" s="1" t="s">
        <v>19</v>
      </c>
      <c r="C47" s="19"/>
      <c r="E47" s="27"/>
    </row>
    <row r="48" spans="1:7" x14ac:dyDescent="0.4">
      <c r="B48" s="1" t="s">
        <v>147</v>
      </c>
      <c r="E48" s="27">
        <v>1000000</v>
      </c>
      <c r="F48" s="34">
        <v>800000</v>
      </c>
      <c r="G48" s="3">
        <v>900000</v>
      </c>
    </row>
    <row r="49" spans="1:12" x14ac:dyDescent="0.4">
      <c r="A49" s="1" t="s">
        <v>54</v>
      </c>
      <c r="B49" s="1" t="s">
        <v>60</v>
      </c>
      <c r="E49" s="27">
        <v>118500</v>
      </c>
      <c r="F49" s="34">
        <v>120000</v>
      </c>
      <c r="G49" s="3">
        <v>120000</v>
      </c>
    </row>
    <row r="50" spans="1:12" s="2" customFormat="1" x14ac:dyDescent="0.4">
      <c r="B50" s="2" t="s">
        <v>73</v>
      </c>
      <c r="C50" s="13"/>
      <c r="E50" s="31"/>
      <c r="F50" s="32"/>
      <c r="G50" s="17"/>
    </row>
    <row r="51" spans="1:12" x14ac:dyDescent="0.4">
      <c r="A51" s="1" t="s">
        <v>21</v>
      </c>
      <c r="B51" s="1" t="s">
        <v>61</v>
      </c>
      <c r="C51" s="1"/>
      <c r="E51" s="27">
        <f>C52+C53</f>
        <v>134260</v>
      </c>
      <c r="F51" s="34">
        <v>1450000</v>
      </c>
      <c r="G51" s="3">
        <v>611260</v>
      </c>
    </row>
    <row r="52" spans="1:12" s="2" customFormat="1" x14ac:dyDescent="0.4">
      <c r="B52" s="2" t="s">
        <v>123</v>
      </c>
      <c r="C52" s="18">
        <v>34260</v>
      </c>
      <c r="E52" s="31"/>
      <c r="F52" s="32"/>
      <c r="G52" s="15"/>
    </row>
    <row r="53" spans="1:12" s="2" customFormat="1" x14ac:dyDescent="0.4">
      <c r="B53" s="2" t="s">
        <v>64</v>
      </c>
      <c r="C53" s="18">
        <v>100000</v>
      </c>
      <c r="E53" s="31"/>
      <c r="F53" s="32"/>
      <c r="G53" s="15"/>
    </row>
    <row r="54" spans="1:12" x14ac:dyDescent="0.4">
      <c r="A54" s="1" t="s">
        <v>88</v>
      </c>
      <c r="B54" s="1" t="s">
        <v>65</v>
      </c>
      <c r="C54" s="1"/>
      <c r="E54" s="27">
        <v>190000</v>
      </c>
      <c r="F54" s="34">
        <v>180000</v>
      </c>
      <c r="G54" s="3">
        <v>170000</v>
      </c>
    </row>
    <row r="55" spans="1:12" x14ac:dyDescent="0.4">
      <c r="A55" s="1" t="s">
        <v>89</v>
      </c>
      <c r="B55" s="2" t="s">
        <v>103</v>
      </c>
      <c r="C55" s="18"/>
      <c r="E55" s="27">
        <v>230000</v>
      </c>
      <c r="F55" s="34">
        <v>200000</v>
      </c>
      <c r="G55" s="3">
        <v>190000</v>
      </c>
    </row>
    <row r="56" spans="1:12" x14ac:dyDescent="0.4">
      <c r="A56" s="1" t="s">
        <v>41</v>
      </c>
      <c r="B56" s="1" t="s">
        <v>42</v>
      </c>
      <c r="C56" s="18"/>
      <c r="E56" s="27">
        <f>C57+C58+C59</f>
        <v>124000</v>
      </c>
      <c r="F56" s="34">
        <v>50000</v>
      </c>
      <c r="G56" s="3">
        <v>127000</v>
      </c>
    </row>
    <row r="57" spans="1:12" s="2" customFormat="1" x14ac:dyDescent="0.4">
      <c r="A57" s="15"/>
      <c r="B57" s="2" t="s">
        <v>79</v>
      </c>
      <c r="C57" s="18">
        <v>6000</v>
      </c>
      <c r="E57" s="31"/>
      <c r="F57" s="32"/>
      <c r="G57" s="17"/>
    </row>
    <row r="58" spans="1:12" s="2" customFormat="1" x14ac:dyDescent="0.4">
      <c r="A58" s="15"/>
      <c r="B58" s="2" t="s">
        <v>66</v>
      </c>
      <c r="C58" s="18">
        <v>18000</v>
      </c>
      <c r="E58" s="31"/>
      <c r="F58" s="32"/>
      <c r="G58" s="17"/>
    </row>
    <row r="59" spans="1:12" s="2" customFormat="1" x14ac:dyDescent="0.4">
      <c r="A59" s="15"/>
      <c r="B59" s="2" t="s">
        <v>129</v>
      </c>
      <c r="C59" s="18">
        <v>100000</v>
      </c>
      <c r="E59" s="31"/>
      <c r="F59" s="32"/>
      <c r="G59" s="17"/>
    </row>
    <row r="60" spans="1:12" s="13" customFormat="1" x14ac:dyDescent="0.4">
      <c r="A60" s="1" t="s">
        <v>58</v>
      </c>
      <c r="B60" s="1" t="s">
        <v>67</v>
      </c>
      <c r="C60" s="18"/>
      <c r="E60" s="27"/>
      <c r="F60" s="34">
        <v>95000</v>
      </c>
      <c r="G60" s="3">
        <v>95000</v>
      </c>
    </row>
    <row r="61" spans="1:12" s="2" customFormat="1" x14ac:dyDescent="0.4">
      <c r="A61" s="15"/>
      <c r="B61" s="2" t="s">
        <v>68</v>
      </c>
      <c r="C61" s="18"/>
      <c r="E61" s="31"/>
      <c r="F61" s="32"/>
      <c r="G61" s="17"/>
    </row>
    <row r="62" spans="1:12" s="2" customFormat="1" x14ac:dyDescent="0.4">
      <c r="A62" s="1" t="s">
        <v>104</v>
      </c>
      <c r="B62" s="2" t="s">
        <v>105</v>
      </c>
      <c r="C62" s="18"/>
      <c r="E62" s="27">
        <v>250000</v>
      </c>
      <c r="F62" s="34">
        <v>200000</v>
      </c>
      <c r="G62" s="3">
        <v>250000</v>
      </c>
    </row>
    <row r="63" spans="1:12" s="13" customFormat="1" x14ac:dyDescent="0.4">
      <c r="A63" s="1" t="s">
        <v>90</v>
      </c>
      <c r="B63" s="1" t="s">
        <v>69</v>
      </c>
      <c r="C63" s="18"/>
      <c r="E63" s="27">
        <f>C64+C65</f>
        <v>695000</v>
      </c>
      <c r="F63" s="34">
        <v>100000</v>
      </c>
      <c r="G63" s="3">
        <v>620000</v>
      </c>
      <c r="L63" s="13" t="s">
        <v>148</v>
      </c>
    </row>
    <row r="64" spans="1:12" s="13" customFormat="1" x14ac:dyDescent="0.4">
      <c r="A64" s="1"/>
      <c r="B64" s="2" t="s">
        <v>149</v>
      </c>
      <c r="C64" s="18">
        <v>500000</v>
      </c>
      <c r="E64" s="27"/>
      <c r="F64" s="34"/>
      <c r="G64" s="3"/>
    </row>
    <row r="65" spans="1:7" s="2" customFormat="1" x14ac:dyDescent="0.4">
      <c r="A65" s="15"/>
      <c r="B65" s="2" t="s">
        <v>140</v>
      </c>
      <c r="C65" s="18">
        <v>195000</v>
      </c>
      <c r="E65" s="31"/>
      <c r="F65" s="32"/>
      <c r="G65" s="17"/>
    </row>
    <row r="66" spans="1:7" x14ac:dyDescent="0.4">
      <c r="A66" s="1" t="s">
        <v>6</v>
      </c>
      <c r="B66" s="1" t="s">
        <v>91</v>
      </c>
      <c r="C66" s="3"/>
      <c r="E66" s="27">
        <f>C67+C68+C69</f>
        <v>170000</v>
      </c>
      <c r="F66" s="34">
        <v>140000</v>
      </c>
      <c r="G66" s="3">
        <v>160000</v>
      </c>
    </row>
    <row r="67" spans="1:7" s="2" customFormat="1" x14ac:dyDescent="0.4">
      <c r="B67" s="2" t="s">
        <v>124</v>
      </c>
      <c r="C67" s="18">
        <v>95000</v>
      </c>
      <c r="E67" s="31"/>
      <c r="F67" s="32"/>
      <c r="G67" s="15"/>
    </row>
    <row r="68" spans="1:7" s="2" customFormat="1" x14ac:dyDescent="0.4">
      <c r="B68" s="2" t="s">
        <v>22</v>
      </c>
      <c r="C68" s="18">
        <v>55000</v>
      </c>
      <c r="E68" s="31"/>
      <c r="F68" s="32"/>
      <c r="G68" s="15"/>
    </row>
    <row r="69" spans="1:7" s="2" customFormat="1" x14ac:dyDescent="0.4">
      <c r="B69" s="2" t="s">
        <v>106</v>
      </c>
      <c r="C69" s="18">
        <v>20000</v>
      </c>
      <c r="E69" s="31"/>
      <c r="F69" s="32"/>
      <c r="G69" s="15"/>
    </row>
    <row r="70" spans="1:7" x14ac:dyDescent="0.4">
      <c r="A70" s="1" t="s">
        <v>23</v>
      </c>
      <c r="B70" s="1" t="s">
        <v>24</v>
      </c>
      <c r="E70" s="27">
        <f>C71+C72+C73</f>
        <v>2552000</v>
      </c>
      <c r="F70" s="34">
        <v>450000</v>
      </c>
      <c r="G70" s="3">
        <v>422000</v>
      </c>
    </row>
    <row r="71" spans="1:7" s="2" customFormat="1" x14ac:dyDescent="0.4">
      <c r="B71" s="2" t="s">
        <v>70</v>
      </c>
      <c r="C71" s="18">
        <v>500000</v>
      </c>
      <c r="E71" s="31"/>
      <c r="F71" s="32"/>
      <c r="G71" s="15"/>
    </row>
    <row r="72" spans="1:7" s="2" customFormat="1" x14ac:dyDescent="0.4">
      <c r="B72" s="2" t="s">
        <v>71</v>
      </c>
      <c r="C72" s="18">
        <v>52000</v>
      </c>
      <c r="E72" s="31"/>
      <c r="F72" s="32"/>
      <c r="G72" s="15"/>
    </row>
    <row r="73" spans="1:7" s="2" customFormat="1" x14ac:dyDescent="0.4">
      <c r="B73" s="2" t="s">
        <v>141</v>
      </c>
      <c r="C73" s="18">
        <v>2000000</v>
      </c>
      <c r="E73" s="31"/>
      <c r="F73" s="32"/>
      <c r="G73" s="15"/>
    </row>
    <row r="74" spans="1:7" x14ac:dyDescent="0.4">
      <c r="A74" s="1" t="s">
        <v>52</v>
      </c>
      <c r="B74" s="2" t="s">
        <v>107</v>
      </c>
      <c r="C74" s="18"/>
      <c r="E74" s="27">
        <v>36000</v>
      </c>
      <c r="F74" s="34">
        <v>36000</v>
      </c>
      <c r="G74" s="3">
        <v>36000</v>
      </c>
    </row>
    <row r="75" spans="1:7" x14ac:dyDescent="0.4">
      <c r="A75" s="1" t="s">
        <v>7</v>
      </c>
      <c r="B75" s="1" t="s">
        <v>92</v>
      </c>
      <c r="E75" s="27">
        <f>C76+C77+C78+C79+C80</f>
        <v>1660000</v>
      </c>
      <c r="F75" s="34">
        <v>1200000</v>
      </c>
      <c r="G75" s="3">
        <v>1359500</v>
      </c>
    </row>
    <row r="76" spans="1:7" s="2" customFormat="1" x14ac:dyDescent="0.4">
      <c r="A76" s="15"/>
      <c r="B76" s="2" t="s">
        <v>108</v>
      </c>
      <c r="C76" s="18">
        <v>1053000</v>
      </c>
      <c r="E76" s="31"/>
      <c r="F76" s="32"/>
      <c r="G76" s="17"/>
    </row>
    <row r="77" spans="1:7" s="2" customFormat="1" x14ac:dyDescent="0.4">
      <c r="A77" s="15"/>
      <c r="B77" s="2" t="s">
        <v>142</v>
      </c>
      <c r="C77" s="18">
        <v>300000</v>
      </c>
      <c r="E77" s="31"/>
      <c r="F77" s="32"/>
      <c r="G77" s="17"/>
    </row>
    <row r="78" spans="1:7" s="2" customFormat="1" x14ac:dyDescent="0.4">
      <c r="A78" s="15"/>
      <c r="B78" s="2" t="s">
        <v>98</v>
      </c>
      <c r="C78" s="18">
        <v>130000</v>
      </c>
      <c r="E78" s="31"/>
      <c r="F78" s="32"/>
      <c r="G78" s="17"/>
    </row>
    <row r="79" spans="1:7" s="2" customFormat="1" x14ac:dyDescent="0.4">
      <c r="A79" s="15"/>
      <c r="B79" s="2" t="s">
        <v>143</v>
      </c>
      <c r="C79" s="18">
        <v>77000</v>
      </c>
      <c r="E79" s="31"/>
      <c r="F79" s="32"/>
      <c r="G79" s="17"/>
    </row>
    <row r="80" spans="1:7" s="2" customFormat="1" x14ac:dyDescent="0.4">
      <c r="A80" s="15"/>
      <c r="B80" s="2" t="s">
        <v>80</v>
      </c>
      <c r="C80" s="18">
        <v>100000</v>
      </c>
      <c r="E80" s="31"/>
      <c r="F80" s="32"/>
      <c r="G80" s="17"/>
    </row>
    <row r="81" spans="1:7" s="2" customFormat="1" x14ac:dyDescent="0.4">
      <c r="A81" s="1" t="s">
        <v>110</v>
      </c>
      <c r="B81" s="1" t="s">
        <v>112</v>
      </c>
      <c r="C81" s="18"/>
      <c r="E81" s="27">
        <v>96000</v>
      </c>
      <c r="F81" s="34">
        <v>70000</v>
      </c>
      <c r="G81" s="3">
        <v>80000</v>
      </c>
    </row>
    <row r="82" spans="1:7" s="2" customFormat="1" x14ac:dyDescent="0.4">
      <c r="A82" s="1" t="s">
        <v>25</v>
      </c>
      <c r="B82" s="1" t="s">
        <v>113</v>
      </c>
      <c r="C82" s="18"/>
      <c r="E82" s="27">
        <v>1080000</v>
      </c>
      <c r="F82" s="34">
        <v>800000</v>
      </c>
      <c r="G82" s="3">
        <v>900000</v>
      </c>
    </row>
    <row r="83" spans="1:7" x14ac:dyDescent="0.4">
      <c r="A83" s="1" t="s">
        <v>111</v>
      </c>
      <c r="B83" s="1" t="s">
        <v>114</v>
      </c>
      <c r="E83" s="27">
        <v>504000</v>
      </c>
      <c r="F83" s="34">
        <v>700000</v>
      </c>
      <c r="G83" s="3">
        <v>420000</v>
      </c>
    </row>
    <row r="84" spans="1:7" x14ac:dyDescent="0.4">
      <c r="A84" s="1" t="s">
        <v>26</v>
      </c>
      <c r="B84" s="1" t="s">
        <v>94</v>
      </c>
      <c r="E84" s="27">
        <f>C85+C86+C87+C88+C89</f>
        <v>3363500</v>
      </c>
      <c r="F84" s="34">
        <v>3000000</v>
      </c>
      <c r="G84" s="3">
        <v>2728500</v>
      </c>
    </row>
    <row r="85" spans="1:7" s="2" customFormat="1" x14ac:dyDescent="0.4">
      <c r="B85" s="2" t="s">
        <v>27</v>
      </c>
      <c r="C85" s="18">
        <v>2074500</v>
      </c>
      <c r="E85" s="31"/>
      <c r="F85" s="32"/>
      <c r="G85" s="15"/>
    </row>
    <row r="86" spans="1:7" s="2" customFormat="1" x14ac:dyDescent="0.4">
      <c r="B86" s="2" t="s">
        <v>81</v>
      </c>
      <c r="C86" s="18">
        <v>659000</v>
      </c>
      <c r="E86" s="31"/>
      <c r="F86" s="32"/>
      <c r="G86" s="15"/>
    </row>
    <row r="87" spans="1:7" s="2" customFormat="1" x14ac:dyDescent="0.4">
      <c r="B87" s="2" t="s">
        <v>144</v>
      </c>
      <c r="C87" s="18">
        <v>80000</v>
      </c>
      <c r="E87" s="31"/>
      <c r="F87" s="32"/>
      <c r="G87" s="15"/>
    </row>
    <row r="88" spans="1:7" s="2" customFormat="1" x14ac:dyDescent="0.4">
      <c r="B88" s="2" t="s">
        <v>109</v>
      </c>
      <c r="C88" s="18">
        <v>50000</v>
      </c>
      <c r="E88" s="31"/>
      <c r="F88" s="32"/>
      <c r="G88" s="15"/>
    </row>
    <row r="89" spans="1:7" s="2" customFormat="1" x14ac:dyDescent="0.4">
      <c r="B89" s="2" t="s">
        <v>125</v>
      </c>
      <c r="C89" s="18">
        <v>500000</v>
      </c>
      <c r="E89" s="31"/>
      <c r="F89" s="32"/>
      <c r="G89" s="15"/>
    </row>
    <row r="90" spans="1:7" x14ac:dyDescent="0.4">
      <c r="A90" s="1" t="s">
        <v>16</v>
      </c>
      <c r="B90" s="1" t="s">
        <v>150</v>
      </c>
      <c r="C90" s="18"/>
      <c r="E90" s="27">
        <v>1700000</v>
      </c>
      <c r="F90" s="34">
        <v>1700000</v>
      </c>
      <c r="G90" s="3">
        <v>1700000</v>
      </c>
    </row>
    <row r="91" spans="1:7" x14ac:dyDescent="0.4">
      <c r="A91" s="1" t="s">
        <v>62</v>
      </c>
      <c r="B91" s="1" t="s">
        <v>99</v>
      </c>
      <c r="C91" s="18"/>
      <c r="E91" s="27">
        <v>480000</v>
      </c>
      <c r="F91" s="34">
        <v>300000</v>
      </c>
      <c r="G91" s="3">
        <v>480000</v>
      </c>
    </row>
    <row r="92" spans="1:7" x14ac:dyDescent="0.4">
      <c r="A92" s="1" t="s">
        <v>126</v>
      </c>
      <c r="B92" s="1" t="s">
        <v>127</v>
      </c>
      <c r="C92" s="18"/>
      <c r="E92" s="27">
        <v>130000</v>
      </c>
      <c r="G92" s="3">
        <v>130000</v>
      </c>
    </row>
    <row r="93" spans="1:7" x14ac:dyDescent="0.4">
      <c r="A93" s="1" t="s">
        <v>36</v>
      </c>
      <c r="B93" s="1" t="s">
        <v>37</v>
      </c>
      <c r="C93" s="18"/>
      <c r="E93" s="27">
        <v>650000</v>
      </c>
      <c r="F93" s="34">
        <v>610000</v>
      </c>
      <c r="G93" s="3">
        <v>600000</v>
      </c>
    </row>
    <row r="94" spans="1:7" s="2" customFormat="1" x14ac:dyDescent="0.4">
      <c r="A94" s="15"/>
      <c r="B94" s="2" t="s">
        <v>53</v>
      </c>
      <c r="C94" s="18"/>
      <c r="E94" s="31"/>
      <c r="F94" s="32"/>
      <c r="G94" s="17"/>
    </row>
    <row r="95" spans="1:7" s="1" customFormat="1" x14ac:dyDescent="0.4">
      <c r="A95" s="1" t="s">
        <v>74</v>
      </c>
      <c r="B95" s="1" t="s">
        <v>75</v>
      </c>
      <c r="C95" s="3"/>
      <c r="E95" s="27">
        <f>C96+C97+C98</f>
        <v>309500</v>
      </c>
      <c r="F95" s="34">
        <v>350000</v>
      </c>
      <c r="G95" s="3">
        <v>250000</v>
      </c>
    </row>
    <row r="96" spans="1:7" s="2" customFormat="1" x14ac:dyDescent="0.4">
      <c r="B96" s="2" t="s">
        <v>82</v>
      </c>
      <c r="C96" s="18">
        <v>18000</v>
      </c>
      <c r="E96" s="32"/>
      <c r="F96" s="32"/>
      <c r="G96" s="16"/>
    </row>
    <row r="97" spans="1:7" s="2" customFormat="1" x14ac:dyDescent="0.4">
      <c r="B97" s="2" t="s">
        <v>83</v>
      </c>
      <c r="C97" s="18">
        <v>187000</v>
      </c>
      <c r="E97" s="32"/>
      <c r="F97" s="32"/>
      <c r="G97" s="16"/>
    </row>
    <row r="98" spans="1:7" s="2" customFormat="1" x14ac:dyDescent="0.4">
      <c r="B98" s="2" t="s">
        <v>128</v>
      </c>
      <c r="C98" s="18">
        <v>104500</v>
      </c>
      <c r="E98" s="32"/>
      <c r="F98" s="32"/>
      <c r="G98" s="16"/>
    </row>
    <row r="99" spans="1:7" x14ac:dyDescent="0.4">
      <c r="A99" s="1" t="s">
        <v>28</v>
      </c>
      <c r="B99" s="1" t="s">
        <v>29</v>
      </c>
      <c r="E99" s="27">
        <f>C100</f>
        <v>1807500</v>
      </c>
      <c r="F99" s="34">
        <v>1800000</v>
      </c>
      <c r="G99" s="3">
        <v>1751500</v>
      </c>
    </row>
    <row r="100" spans="1:7" x14ac:dyDescent="0.4">
      <c r="B100" s="2" t="s">
        <v>27</v>
      </c>
      <c r="C100" s="18">
        <v>1807500</v>
      </c>
      <c r="E100" s="27"/>
      <c r="G100" s="3"/>
    </row>
    <row r="101" spans="1:7" x14ac:dyDescent="0.4">
      <c r="A101" s="1" t="s">
        <v>30</v>
      </c>
      <c r="B101" s="1" t="s">
        <v>31</v>
      </c>
      <c r="E101" s="27">
        <f>C102+C103+C104+C105+C106+C107+C108+C109+C110</f>
        <v>5278500</v>
      </c>
      <c r="F101" s="34">
        <v>15500000</v>
      </c>
      <c r="G101" s="3">
        <v>2429500</v>
      </c>
    </row>
    <row r="102" spans="1:7" s="2" customFormat="1" x14ac:dyDescent="0.4">
      <c r="B102" s="2" t="s">
        <v>27</v>
      </c>
      <c r="C102" s="18">
        <v>1369500</v>
      </c>
      <c r="E102" s="31"/>
      <c r="F102" s="32"/>
      <c r="G102" s="17"/>
    </row>
    <row r="103" spans="1:7" s="2" customFormat="1" x14ac:dyDescent="0.4">
      <c r="B103" s="2" t="s">
        <v>33</v>
      </c>
      <c r="C103" s="18">
        <v>70000</v>
      </c>
      <c r="E103" s="31"/>
      <c r="F103" s="32"/>
      <c r="G103" s="15"/>
    </row>
    <row r="104" spans="1:7" s="2" customFormat="1" x14ac:dyDescent="0.4">
      <c r="B104" s="2" t="s">
        <v>34</v>
      </c>
      <c r="C104" s="18">
        <v>245000</v>
      </c>
      <c r="E104" s="31"/>
      <c r="F104" s="32"/>
      <c r="G104" s="15"/>
    </row>
    <row r="105" spans="1:7" s="2" customFormat="1" x14ac:dyDescent="0.4">
      <c r="B105" s="2" t="s">
        <v>35</v>
      </c>
      <c r="C105" s="18">
        <v>387000</v>
      </c>
      <c r="E105" s="31"/>
      <c r="F105" s="32"/>
      <c r="G105" s="15"/>
    </row>
    <row r="106" spans="1:7" s="2" customFormat="1" x14ac:dyDescent="0.4">
      <c r="B106" s="2" t="s">
        <v>84</v>
      </c>
      <c r="C106" s="18">
        <v>50000</v>
      </c>
      <c r="E106" s="31"/>
      <c r="F106" s="32"/>
      <c r="G106" s="15"/>
    </row>
    <row r="107" spans="1:7" s="2" customFormat="1" x14ac:dyDescent="0.4">
      <c r="B107" s="2" t="s">
        <v>100</v>
      </c>
      <c r="C107" s="18">
        <v>200000</v>
      </c>
      <c r="E107" s="31"/>
      <c r="F107" s="32"/>
      <c r="G107" s="15"/>
    </row>
    <row r="108" spans="1:7" s="2" customFormat="1" x14ac:dyDescent="0.4">
      <c r="B108" s="2" t="s">
        <v>76</v>
      </c>
      <c r="C108" s="18">
        <v>177000</v>
      </c>
      <c r="E108" s="31"/>
      <c r="F108" s="32"/>
      <c r="G108" s="15"/>
    </row>
    <row r="109" spans="1:7" s="2" customFormat="1" x14ac:dyDescent="0.4">
      <c r="B109" s="2" t="s">
        <v>145</v>
      </c>
      <c r="C109" s="18">
        <v>280000</v>
      </c>
      <c r="E109" s="31"/>
      <c r="F109" s="32"/>
      <c r="G109" s="15"/>
    </row>
    <row r="110" spans="1:7" s="2" customFormat="1" x14ac:dyDescent="0.4">
      <c r="B110" s="2" t="s">
        <v>146</v>
      </c>
      <c r="C110" s="18">
        <v>2500000</v>
      </c>
      <c r="E110" s="31"/>
      <c r="F110" s="32"/>
      <c r="G110" s="15"/>
    </row>
    <row r="111" spans="1:7" s="23" customFormat="1" x14ac:dyDescent="0.4">
      <c r="A111" s="20" t="s">
        <v>32</v>
      </c>
      <c r="B111" s="20" t="s">
        <v>95</v>
      </c>
      <c r="C111" s="21"/>
      <c r="E111" s="33">
        <v>20000</v>
      </c>
      <c r="F111" s="36">
        <v>20000</v>
      </c>
      <c r="G111" s="22">
        <v>20000</v>
      </c>
    </row>
    <row r="112" spans="1:7" s="23" customFormat="1" x14ac:dyDescent="0.4">
      <c r="A112" s="20" t="s">
        <v>130</v>
      </c>
      <c r="B112" s="20" t="s">
        <v>132</v>
      </c>
      <c r="C112" s="21"/>
      <c r="E112" s="33">
        <v>252000</v>
      </c>
      <c r="F112" s="36">
        <v>241000</v>
      </c>
      <c r="G112" s="22">
        <v>240000</v>
      </c>
    </row>
    <row r="113" spans="1:7" s="13" customFormat="1" x14ac:dyDescent="0.4">
      <c r="A113" s="20" t="s">
        <v>101</v>
      </c>
      <c r="B113" s="20" t="s">
        <v>102</v>
      </c>
      <c r="C113" s="21"/>
      <c r="E113" s="33">
        <v>0</v>
      </c>
      <c r="F113" s="36"/>
      <c r="G113" s="22"/>
    </row>
    <row r="114" spans="1:7" ht="18.45" x14ac:dyDescent="0.5">
      <c r="B114" s="12" t="s">
        <v>38</v>
      </c>
      <c r="C114" s="7"/>
      <c r="E114" s="30">
        <f>SUM(E28:E113)</f>
        <v>71355560</v>
      </c>
      <c r="G114" s="9">
        <f>SUM(G28:G113)</f>
        <v>27763470</v>
      </c>
    </row>
    <row r="115" spans="1:7" x14ac:dyDescent="0.4">
      <c r="B115" s="2"/>
      <c r="G115" s="14"/>
    </row>
    <row r="117" spans="1:7" x14ac:dyDescent="0.4">
      <c r="B117" t="s">
        <v>156</v>
      </c>
    </row>
    <row r="118" spans="1:7" x14ac:dyDescent="0.4">
      <c r="B118" t="s">
        <v>155</v>
      </c>
      <c r="G118" s="14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Úholičky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Starostka</dc:creator>
  <cp:lastModifiedBy>Pavlíček Zdeněk</cp:lastModifiedBy>
  <cp:lastPrinted>2022-12-01T10:40:24Z</cp:lastPrinted>
  <dcterms:created xsi:type="dcterms:W3CDTF">2010-11-26T10:38:42Z</dcterms:created>
  <dcterms:modified xsi:type="dcterms:W3CDTF">2022-12-02T18:45:32Z</dcterms:modified>
</cp:coreProperties>
</file>