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arostka data\Dokumenty\Dokumenty starostka\Rok 2020\květen 2020\Výběrko 4,2020 - hřiště\"/>
    </mc:Choice>
  </mc:AlternateContent>
  <xr:revisionPtr revIDLastSave="0" documentId="8_{0482ECDB-24EB-4795-936D-199E1676FCA6}" xr6:coauthVersionLast="45" xr6:coauthVersionMax="45" xr10:uidLastSave="{00000000-0000-0000-0000-000000000000}"/>
  <bookViews>
    <workbookView xWindow="-120" yWindow="-120" windowWidth="29040" windowHeight="15840" xr2:uid="{39B67C53-7AE3-4860-8C6C-C7F86D37E58E}"/>
  </bookViews>
  <sheets>
    <sheet name="Rekapitulace" sheetId="3" r:id="rId1"/>
    <sheet name="Rozpočet" sheetId="2" r:id="rId2"/>
    <sheet name="Parametry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3" l="1"/>
  <c r="C26" i="3" s="1"/>
  <c r="C9" i="3"/>
  <c r="J119" i="2"/>
  <c r="I119" i="2"/>
  <c r="G119" i="2"/>
  <c r="K119" i="2" s="1"/>
  <c r="J117" i="2"/>
  <c r="I117" i="2"/>
  <c r="G117" i="2"/>
  <c r="J115" i="2"/>
  <c r="I115" i="2"/>
  <c r="G115" i="2"/>
  <c r="K115" i="2" s="1"/>
  <c r="J113" i="2"/>
  <c r="I113" i="2"/>
  <c r="G113" i="2"/>
  <c r="J111" i="2"/>
  <c r="I111" i="2"/>
  <c r="G111" i="2"/>
  <c r="J109" i="2"/>
  <c r="I109" i="2"/>
  <c r="G109" i="2"/>
  <c r="J108" i="2"/>
  <c r="I108" i="2"/>
  <c r="G108" i="2"/>
  <c r="K108" i="2" s="1"/>
  <c r="J107" i="2"/>
  <c r="I107" i="2"/>
  <c r="G107" i="2"/>
  <c r="J105" i="2"/>
  <c r="I105" i="2"/>
  <c r="G105" i="2"/>
  <c r="J101" i="2"/>
  <c r="J100" i="2"/>
  <c r="I100" i="2"/>
  <c r="G100" i="2"/>
  <c r="K100" i="2" s="1"/>
  <c r="J97" i="2"/>
  <c r="I97" i="2"/>
  <c r="K97" i="2" s="1"/>
  <c r="G97" i="2"/>
  <c r="J95" i="2"/>
  <c r="I95" i="2"/>
  <c r="G95" i="2"/>
  <c r="K95" i="2" s="1"/>
  <c r="J94" i="2"/>
  <c r="I94" i="2"/>
  <c r="K94" i="2" s="1"/>
  <c r="G94" i="2"/>
  <c r="J92" i="2"/>
  <c r="I92" i="2"/>
  <c r="G92" i="2"/>
  <c r="J90" i="2"/>
  <c r="I90" i="2"/>
  <c r="G90" i="2"/>
  <c r="J88" i="2"/>
  <c r="I88" i="2"/>
  <c r="G88" i="2"/>
  <c r="J86" i="2"/>
  <c r="I86" i="2"/>
  <c r="G86" i="2"/>
  <c r="K86" i="2" s="1"/>
  <c r="J84" i="2"/>
  <c r="I84" i="2"/>
  <c r="G84" i="2"/>
  <c r="K82" i="2"/>
  <c r="J82" i="2"/>
  <c r="I82" i="2"/>
  <c r="G82" i="2"/>
  <c r="J81" i="2"/>
  <c r="I81" i="2"/>
  <c r="G81" i="2"/>
  <c r="K79" i="2"/>
  <c r="J79" i="2"/>
  <c r="I79" i="2"/>
  <c r="G79" i="2"/>
  <c r="J78" i="2"/>
  <c r="I78" i="2"/>
  <c r="G78" i="2"/>
  <c r="J77" i="2"/>
  <c r="I77" i="2"/>
  <c r="K77" i="2" s="1"/>
  <c r="G77" i="2"/>
  <c r="J75" i="2"/>
  <c r="I75" i="2"/>
  <c r="G75" i="2"/>
  <c r="J72" i="2"/>
  <c r="I72" i="2"/>
  <c r="G72" i="2"/>
  <c r="J71" i="2"/>
  <c r="I71" i="2"/>
  <c r="G71" i="2"/>
  <c r="J69" i="2"/>
  <c r="I69" i="2"/>
  <c r="G69" i="2"/>
  <c r="K69" i="2" s="1"/>
  <c r="J67" i="2"/>
  <c r="I67" i="2"/>
  <c r="G67" i="2"/>
  <c r="K67" i="2" s="1"/>
  <c r="K65" i="2"/>
  <c r="J65" i="2"/>
  <c r="I65" i="2"/>
  <c r="G65" i="2"/>
  <c r="J64" i="2"/>
  <c r="I64" i="2"/>
  <c r="G64" i="2"/>
  <c r="J62" i="2"/>
  <c r="I62" i="2"/>
  <c r="G62" i="2"/>
  <c r="J61" i="2"/>
  <c r="I61" i="2"/>
  <c r="G61" i="2"/>
  <c r="K61" i="2" s="1"/>
  <c r="J60" i="2"/>
  <c r="I60" i="2"/>
  <c r="G60" i="2"/>
  <c r="K60" i="2" s="1"/>
  <c r="J59" i="2"/>
  <c r="I59" i="2"/>
  <c r="G59" i="2"/>
  <c r="K59" i="2" s="1"/>
  <c r="J58" i="2"/>
  <c r="I58" i="2"/>
  <c r="G58" i="2"/>
  <c r="J56" i="2"/>
  <c r="I56" i="2"/>
  <c r="G56" i="2"/>
  <c r="I52" i="2"/>
  <c r="I53" i="2" s="1"/>
  <c r="I51" i="2"/>
  <c r="J48" i="2"/>
  <c r="I48" i="2"/>
  <c r="G48" i="2"/>
  <c r="J47" i="2"/>
  <c r="I47" i="2"/>
  <c r="G47" i="2"/>
  <c r="J45" i="2"/>
  <c r="I45" i="2"/>
  <c r="G45" i="2"/>
  <c r="K45" i="2" s="1"/>
  <c r="J43" i="2"/>
  <c r="I43" i="2"/>
  <c r="G43" i="2"/>
  <c r="K43" i="2" s="1"/>
  <c r="J41" i="2"/>
  <c r="I41" i="2"/>
  <c r="G41" i="2"/>
  <c r="J39" i="2"/>
  <c r="I39" i="2"/>
  <c r="G39" i="2"/>
  <c r="K39" i="2" s="1"/>
  <c r="J34" i="2"/>
  <c r="I34" i="2"/>
  <c r="G34" i="2"/>
  <c r="J33" i="2"/>
  <c r="I33" i="2"/>
  <c r="G33" i="2"/>
  <c r="J31" i="2"/>
  <c r="I31" i="2"/>
  <c r="K31" i="2" s="1"/>
  <c r="G31" i="2"/>
  <c r="J29" i="2"/>
  <c r="I29" i="2"/>
  <c r="G29" i="2"/>
  <c r="J27" i="2"/>
  <c r="I27" i="2"/>
  <c r="G27" i="2"/>
  <c r="K27" i="2" s="1"/>
  <c r="J25" i="2"/>
  <c r="I25" i="2"/>
  <c r="G25" i="2"/>
  <c r="J23" i="2"/>
  <c r="I23" i="2"/>
  <c r="G23" i="2"/>
  <c r="J21" i="2"/>
  <c r="I21" i="2"/>
  <c r="G21" i="2"/>
  <c r="J19" i="2"/>
  <c r="I19" i="2"/>
  <c r="G19" i="2"/>
  <c r="K19" i="2" s="1"/>
  <c r="J17" i="2"/>
  <c r="I17" i="2"/>
  <c r="G17" i="2"/>
  <c r="J15" i="2"/>
  <c r="I15" i="2"/>
  <c r="G15" i="2"/>
  <c r="J13" i="2"/>
  <c r="I13" i="2"/>
  <c r="G13" i="2"/>
  <c r="J11" i="2"/>
  <c r="I11" i="2"/>
  <c r="G11" i="2"/>
  <c r="J9" i="2"/>
  <c r="I9" i="2"/>
  <c r="G9" i="2"/>
  <c r="K7" i="2"/>
  <c r="J7" i="2"/>
  <c r="I7" i="2"/>
  <c r="G7" i="2"/>
  <c r="J5" i="2"/>
  <c r="I5" i="2"/>
  <c r="G5" i="2"/>
  <c r="K113" i="2" l="1"/>
  <c r="K111" i="2"/>
  <c r="K107" i="2"/>
  <c r="K105" i="2"/>
  <c r="K90" i="2"/>
  <c r="K88" i="2"/>
  <c r="K84" i="2"/>
  <c r="K81" i="2"/>
  <c r="K75" i="2"/>
  <c r="K72" i="2"/>
  <c r="K71" i="2"/>
  <c r="K62" i="2"/>
  <c r="I102" i="2"/>
  <c r="C6" i="3" s="1"/>
  <c r="K58" i="2"/>
  <c r="K48" i="2"/>
  <c r="K47" i="2"/>
  <c r="K41" i="2"/>
  <c r="K34" i="2"/>
  <c r="K33" i="2"/>
  <c r="K23" i="2"/>
  <c r="K17" i="2"/>
  <c r="K15" i="2"/>
  <c r="K11" i="2"/>
  <c r="K13" i="2"/>
  <c r="G35" i="2"/>
  <c r="K9" i="2"/>
  <c r="K101" i="2"/>
  <c r="K5" i="2"/>
  <c r="I49" i="2"/>
  <c r="K78" i="2"/>
  <c r="K109" i="2"/>
  <c r="K29" i="2"/>
  <c r="G120" i="2"/>
  <c r="K25" i="2"/>
  <c r="I120" i="2"/>
  <c r="K21" i="2"/>
  <c r="K64" i="2"/>
  <c r="K92" i="2"/>
  <c r="K117" i="2"/>
  <c r="K120" i="2" s="1"/>
  <c r="K49" i="2"/>
  <c r="G49" i="2"/>
  <c r="K56" i="2"/>
  <c r="I35" i="2"/>
  <c r="C10" i="3" l="1"/>
  <c r="C11" i="3" s="1"/>
  <c r="G102" i="2"/>
  <c r="C5" i="3" s="1"/>
  <c r="C8" i="3" s="1"/>
  <c r="K102" i="2"/>
  <c r="K35" i="2"/>
  <c r="F52" i="2"/>
  <c r="F51" i="2"/>
  <c r="J52" i="2" l="1"/>
  <c r="G52" i="2"/>
  <c r="K52" i="2" s="1"/>
  <c r="G51" i="2"/>
  <c r="J51" i="2"/>
  <c r="G53" i="2" l="1"/>
  <c r="B3" i="3" s="1"/>
  <c r="K51" i="2"/>
  <c r="K53" i="2" s="1"/>
  <c r="C4" i="3" l="1"/>
  <c r="C7" i="3" s="1"/>
  <c r="C12" i="3" s="1"/>
  <c r="B4" i="3"/>
  <c r="B7" i="3" s="1"/>
  <c r="C15" i="3" l="1"/>
  <c r="B12" i="3"/>
  <c r="C20" i="3"/>
  <c r="C19" i="3"/>
  <c r="C14" i="3" l="1"/>
  <c r="C13" i="3"/>
  <c r="C21" i="3"/>
  <c r="C16" i="3" l="1"/>
  <c r="C22" i="3" s="1"/>
  <c r="B25" i="3" s="1"/>
  <c r="C25" i="3" s="1"/>
  <c r="C24" i="3" l="1"/>
  <c r="C27" i="3" s="1"/>
</calcChain>
</file>

<file path=xl/sharedStrings.xml><?xml version="1.0" encoding="utf-8"?>
<sst xmlns="http://schemas.openxmlformats.org/spreadsheetml/2006/main" count="583" uniqueCount="255">
  <si>
    <t>Název</t>
  </si>
  <si>
    <t>Hodnota</t>
  </si>
  <si>
    <t>Nadpis rekapitulace</t>
  </si>
  <si>
    <t>Seznam prací a dodávek elektrotechnických zařízení</t>
  </si>
  <si>
    <t>Akce</t>
  </si>
  <si>
    <t>Víceúčelové hřiště - Úholičky</t>
  </si>
  <si>
    <t>Projekt</t>
  </si>
  <si>
    <t>SO 02 Umělé osvětlení</t>
  </si>
  <si>
    <t>Investor</t>
  </si>
  <si>
    <t>Obec Úholičky, Náves 10, 252 64 Úholičky</t>
  </si>
  <si>
    <t>Z. č.</t>
  </si>
  <si>
    <t>10/2019</t>
  </si>
  <si>
    <t>A. č.</t>
  </si>
  <si>
    <t/>
  </si>
  <si>
    <t>Smlouva</t>
  </si>
  <si>
    <t>Vypracoval</t>
  </si>
  <si>
    <t>Ladislav Pleva</t>
  </si>
  <si>
    <t>Kontroloval</t>
  </si>
  <si>
    <t>Datum</t>
  </si>
  <si>
    <t>11.7.2019</t>
  </si>
  <si>
    <t>Zpracovatel</t>
  </si>
  <si>
    <t>AKTÉ PK s.r.o.</t>
  </si>
  <si>
    <t>CÚ</t>
  </si>
  <si>
    <t>2019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</si>
  <si>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</si>
  <si>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</si>
  <si>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</si>
  <si>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</si>
  <si>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</si>
  <si>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</si>
  <si>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</si>
  <si>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</si>
  <si>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</si>
  <si>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</si>
  <si>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Rizika a pojištění  (1 - 1,5) %</t>
  </si>
  <si>
    <t>Opravy v záruce  (5 - 7) %</t>
  </si>
  <si>
    <t>0,00</t>
  </si>
  <si>
    <t>GZS  (3,25 nebo 8,4) %</t>
  </si>
  <si>
    <t>3,25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</si>
  <si>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</si>
  <si>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</si>
  <si>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</si>
  <si>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</si>
  <si>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</si>
  <si>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</si>
  <si>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</si>
  <si>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</si>
  <si>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</si>
  <si>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</si>
  <si>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</si>
  <si>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</si>
  <si>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 1</t>
  </si>
  <si>
    <t>Procento PM % 2</t>
  </si>
  <si>
    <t>Procento PM % 3</t>
  </si>
  <si>
    <t>Věta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</si>
  <si>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</si>
  <si>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</si>
  <si>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</si>
  <si>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</si>
  <si>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</si>
  <si>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</si>
  <si>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</si>
  <si>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</si>
  <si>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</si>
  <si>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Rozvaděč RS1</t>
  </si>
  <si>
    <t>1038-1787</t>
  </si>
  <si>
    <t>Skříně na pilíř</t>
  </si>
  <si>
    <t>1038-1788</t>
  </si>
  <si>
    <t>bez el. výzbroje</t>
  </si>
  <si>
    <t>1092-156</t>
  </si>
  <si>
    <t>Rozměr 600x400x240mm</t>
  </si>
  <si>
    <t>ks</t>
  </si>
  <si>
    <t>1038-232</t>
  </si>
  <si>
    <t>Pilíře</t>
  </si>
  <si>
    <t>1038-235</t>
  </si>
  <si>
    <t>Pilíř rozměr  1330x400x240</t>
  </si>
  <si>
    <t>1092-150</t>
  </si>
  <si>
    <t>ROZV.PŘÍSLUŠENSTVÍ</t>
  </si>
  <si>
    <t>Nosná konstrukce s DIN lištama</t>
  </si>
  <si>
    <t>1182-12909</t>
  </si>
  <si>
    <t>Páčkové výkonové spínače</t>
  </si>
  <si>
    <t>1182-304</t>
  </si>
  <si>
    <t>40/3 3 pólový 40A</t>
  </si>
  <si>
    <t>VYPÍNAČ 1-PÓL.</t>
  </si>
  <si>
    <t>Otočný na DIN  20A/1</t>
  </si>
  <si>
    <t>1182-5197</t>
  </si>
  <si>
    <t>JISTIČ 3 PÓLOVÝ  CHAR. "B"</t>
  </si>
  <si>
    <t>1182-411</t>
  </si>
  <si>
    <t>16C/3 16A</t>
  </si>
  <si>
    <t>1182-5438</t>
  </si>
  <si>
    <t>4-PÓLOVÝ PROUDOVÝ CHRÁNIČ</t>
  </si>
  <si>
    <t>1182-443</t>
  </si>
  <si>
    <t>40/4/030 40A</t>
  </si>
  <si>
    <t>1182-5178</t>
  </si>
  <si>
    <t>1182-390</t>
  </si>
  <si>
    <t>16B/3 16A</t>
  </si>
  <si>
    <t>1182-5001</t>
  </si>
  <si>
    <t>JISTIČ 1 PÓLOVÝ CHAR. "B"</t>
  </si>
  <si>
    <t>1182-319</t>
  </si>
  <si>
    <t>16B/1 16A</t>
  </si>
  <si>
    <t>1002-7128</t>
  </si>
  <si>
    <t>ZÁSUVKA PRŮMYSLOVÁ, VESTAVNÁ ŠIKMÁ - MIN. VELIKOST PŘÍRUBY, IP 44</t>
  </si>
  <si>
    <t>1002-7844</t>
  </si>
  <si>
    <t>Zásuvka průmyslová, šikmá, s minimální velikostí příruby, vestavná montáž; řazení 3P+N+PE; b. IP 44, 32 A</t>
  </si>
  <si>
    <t>1002-6689</t>
  </si>
  <si>
    <t>ZÁSUVKA VESTAVNÁ IP44</t>
  </si>
  <si>
    <t>1002-1061</t>
  </si>
  <si>
    <t>Zásuvka vestavná, s ochranným kolíkem, k upevnění na podložku; 1P+PE IP44</t>
  </si>
  <si>
    <t>1224-72</t>
  </si>
  <si>
    <t>UNIVERZÁLNÍ ŘADOVÉ SVORKOVNICE</t>
  </si>
  <si>
    <t>1224-78</t>
  </si>
  <si>
    <t>6035-50 do 95  mm2</t>
  </si>
  <si>
    <t>ŘADOVÉ SVORKOVNICE</t>
  </si>
  <si>
    <t>RVA16</t>
  </si>
  <si>
    <t>SVORKOVNICE PE, N</t>
  </si>
  <si>
    <t>6236-30 63A,500V</t>
  </si>
  <si>
    <t>1221-1</t>
  </si>
  <si>
    <t>VÝVODKY S MATICÍ</t>
  </si>
  <si>
    <t>1221-8</t>
  </si>
  <si>
    <t>Pg36 28-33 mm</t>
  </si>
  <si>
    <t>1221-6</t>
  </si>
  <si>
    <t>Pg21 15-17 mm</t>
  </si>
  <si>
    <t>Rozvaděč RS1 - celkem</t>
  </si>
  <si>
    <t>Rozvaděč RE</t>
  </si>
  <si>
    <t>Elektroměrový kříž</t>
  </si>
  <si>
    <t>20B/3 20A</t>
  </si>
  <si>
    <t>Rozvaděč RE - celkem</t>
  </si>
  <si>
    <t>Dodávky</t>
  </si>
  <si>
    <t>Dodávky - celkem</t>
  </si>
  <si>
    <t>Elektromontáže</t>
  </si>
  <si>
    <t>9999-1235</t>
  </si>
  <si>
    <t>MONTÁŽ</t>
  </si>
  <si>
    <t>9999-1239</t>
  </si>
  <si>
    <t>Plastových skříní</t>
  </si>
  <si>
    <t>PRŮMYSLOVÁ SVÍTIDLA</t>
  </si>
  <si>
    <t>Asymetrické výbojkové svítidlo 1x400W, IP65, tělo svítidla je z tlakem litého hliníku, povrchová úprava šedá prášková barva, reflektor z vysoce leštěného hliníku, s asymetrickou vyzařovací charakteristikou, krycí tvrzené sklo je k tělu připevněné na odklápěcím závěsu a přidržují ho hliníkové klipsy.</t>
  </si>
  <si>
    <t>Recyklační poplatek svítidel</t>
  </si>
  <si>
    <t>TŘMEN PRO UCHYCENÍ SVÍTIDLA</t>
  </si>
  <si>
    <t>VÝBOJKA 400W/230V</t>
  </si>
  <si>
    <t>Recyklační poplatek zdroje</t>
  </si>
  <si>
    <t>OSVĚLOVACÍ STOŽÁR</t>
  </si>
  <si>
    <t>OCELOVÝ ZINKOVANÝ TRUBKOVÝ  8m</t>
  </si>
  <si>
    <t>Výložník pro 3 svítidla</t>
  </si>
  <si>
    <t>1066-1</t>
  </si>
  <si>
    <t>PLASTOVÉ ODBOČNÉ NÁSTĚNNÉ KRABICE</t>
  </si>
  <si>
    <t>1066-7</t>
  </si>
  <si>
    <t>D 9045/Z 4 mm2</t>
  </si>
  <si>
    <t>OCEL.NOSNÉ KONSTR.PRO PŘÍSTROJE</t>
  </si>
  <si>
    <t>svítidla</t>
  </si>
  <si>
    <t>1124-17</t>
  </si>
  <si>
    <t>KABEL SILOVÝ,IZOLACE PVC</t>
  </si>
  <si>
    <t>1124-23</t>
  </si>
  <si>
    <t>CYKY-J 3x2.5 mm2</t>
  </si>
  <si>
    <t>m</t>
  </si>
  <si>
    <t>1124-35</t>
  </si>
  <si>
    <t>CYKY 5x6 mm2</t>
  </si>
  <si>
    <t>1123-4132</t>
  </si>
  <si>
    <t>CYKY-J 4x10</t>
  </si>
  <si>
    <t>1122-164</t>
  </si>
  <si>
    <t>CHRÁNIČKA PLASTOVÁ</t>
  </si>
  <si>
    <t>1123-596</t>
  </si>
  <si>
    <t>TRUBKA PVC 90</t>
  </si>
  <si>
    <t>9999-412</t>
  </si>
  <si>
    <t>UKONČENÍ KABELŮ SMRŠŤOVACÍ ZÁKLOPKOU</t>
  </si>
  <si>
    <t>9999-422</t>
  </si>
  <si>
    <t xml:space="preserve"> 4x10  mm2</t>
  </si>
  <si>
    <t xml:space="preserve"> 5x6  mm2</t>
  </si>
  <si>
    <t>9999-414</t>
  </si>
  <si>
    <t>3x2,5  mm2</t>
  </si>
  <si>
    <t>9999-443</t>
  </si>
  <si>
    <t>UKONČENÍ  VODIČŮ V ROZVADĚČÍCH</t>
  </si>
  <si>
    <t>9999-445</t>
  </si>
  <si>
    <t xml:space="preserve"> Do   10   mm2</t>
  </si>
  <si>
    <t xml:space="preserve"> Do   6   mm2</t>
  </si>
  <si>
    <t>9999-456</t>
  </si>
  <si>
    <t>UKONČENÍ VODIČŮ NA SVORKOVNICI</t>
  </si>
  <si>
    <t>9999-457</t>
  </si>
  <si>
    <t xml:space="preserve"> Do  16 mm2</t>
  </si>
  <si>
    <t>1244-1</t>
  </si>
  <si>
    <t>OCELOVÝ DRÁT POZINKOVANÝ</t>
  </si>
  <si>
    <t>1244-3</t>
  </si>
  <si>
    <t>Drát 10 drát o 10mm(0,62kg/m), pevně</t>
  </si>
  <si>
    <t>1244-199</t>
  </si>
  <si>
    <t>SVORKA HROMOSVODNÍ,UZEMŇOVACÍ</t>
  </si>
  <si>
    <t>1244-204</t>
  </si>
  <si>
    <t>SSp spojovací s příložkou</t>
  </si>
  <si>
    <t>FOLIE VÝSTRAŽNÁ Z PVC</t>
  </si>
  <si>
    <t>šířka 33cm</t>
  </si>
  <si>
    <t>STATICKÝ VÝPOČET</t>
  </si>
  <si>
    <t>statický výpočet základu pro stožár</t>
  </si>
  <si>
    <t>HODINOVE ZUCTOVACI SAZBY</t>
  </si>
  <si>
    <t>Pronájem mobilní plošiny</t>
  </si>
  <si>
    <t>hod</t>
  </si>
  <si>
    <t>Pronájem jeřábu</t>
  </si>
  <si>
    <t>9999-1280</t>
  </si>
  <si>
    <t>9999-1284</t>
  </si>
  <si>
    <t xml:space="preserve"> Uprava stavajiciho rozvadece</t>
  </si>
  <si>
    <t>PROVEDENI REVIZNICH ZKOUSEK</t>
  </si>
  <si>
    <t>DLE CSN 331500</t>
  </si>
  <si>
    <t>Revizni technik</t>
  </si>
  <si>
    <t>Podružný materiál</t>
  </si>
  <si>
    <t>Elektromontáže - celkem</t>
  </si>
  <si>
    <t>Zemní práce</t>
  </si>
  <si>
    <t>JÁMA PRO STOŽÁRY</t>
  </si>
  <si>
    <t>Zemina třídy 3,ručně</t>
  </si>
  <si>
    <t>m3</t>
  </si>
  <si>
    <t>9999-985</t>
  </si>
  <si>
    <t>ODVOZ ZEMINY</t>
  </si>
  <si>
    <t>9999-986</t>
  </si>
  <si>
    <t>Naložení, odvoz do 10km</t>
  </si>
  <si>
    <t>Poplatek za uložení na skládce</t>
  </si>
  <si>
    <t>Příplatek za lepivost</t>
  </si>
  <si>
    <t>ZÁKL.PRO STOŽÁR</t>
  </si>
  <si>
    <t>D 1000x1000x1600 mm</t>
  </si>
  <si>
    <t>9999-997</t>
  </si>
  <si>
    <t>HLOUBENÍ KABELOVÉ RÝHY</t>
  </si>
  <si>
    <t>9999-999</t>
  </si>
  <si>
    <t xml:space="preserve"> Šíře 350mm,hloubka 700mm</t>
  </si>
  <si>
    <t>9999-987</t>
  </si>
  <si>
    <t>NÁSYP ZEMINY VČETNĚ DUSÁNÍ</t>
  </si>
  <si>
    <t>9999-990</t>
  </si>
  <si>
    <t xml:space="preserve"> Násyp v zemine třídy 5-7</t>
  </si>
  <si>
    <t>9999-1070</t>
  </si>
  <si>
    <t>ZŘÍZENÍ KABEL.LOŽE Z KOPANÉHO PÍSKU</t>
  </si>
  <si>
    <t>9999-1073</t>
  </si>
  <si>
    <t xml:space="preserve"> Šíře do 65cm,tloušťka 10cm</t>
  </si>
  <si>
    <t>9999-1179</t>
  </si>
  <si>
    <t>ZÁHOZ KABEL.RÝHY-ZEMINA TŘ.3</t>
  </si>
  <si>
    <t>9999-1180</t>
  </si>
  <si>
    <t>Zemní práce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</si>
  <si>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</si>
  <si>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</si>
  <si>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</si>
  <si>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</si>
  <si>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</si>
  <si>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</si>
  <si>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</si>
  <si>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</si>
  <si>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</si>
  <si>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</si>
  <si>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</si>
  <si>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</si>
  <si>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1,00% z mezisoučtu 2</t>
  </si>
  <si>
    <t>Rizika a pojištění 1,00% z mezisoučtu 2</t>
  </si>
  <si>
    <t>Opravy v záruce 0,00% z mezisoučtu 1</t>
  </si>
  <si>
    <t>Základní náklady celkem</t>
  </si>
  <si>
    <t>Vedlejší náklady</t>
  </si>
  <si>
    <t>GZS 3,25% z pravé strany mezisoučtu 2</t>
  </si>
  <si>
    <t>Provozní vlivy 1,00%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</si>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</sst>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12"/>
      <color rgb="FF000000"/>
      <name val="敓潧⁥䥕ᬀ璾㟰j☸[_x0008_"/>
      <charset val="238"/>
    </font>
    <font>
      <b/>
      <sz val="14"/>
      <color rgb="FF000000"/>
      <name val="敓潧⁥䥕ᬀ璾㟰j☸[_x0008_"/>
      <charset val="238"/>
    </font>
    <font>
      <b/>
      <sz val="13"/>
      <color rgb="FF000000"/>
      <name val="敓潧⁥䥕ᬀ璾㟰j☸[_x0008_"/>
      <charset val="238"/>
    </font>
    <font>
      <b/>
      <sz val="12"/>
      <color rgb="FF000000"/>
      <name val="敓潧⁥䥕ᬀ璾㟰j☸[_x0008_"/>
      <charset val="238"/>
    </font>
    <font>
      <i/>
      <sz val="13"/>
      <color rgb="FF000000"/>
      <name val="敓潧⁥䥕ᬀ璾㟰j☸[_x0008_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left"/>
    </xf>
    <xf numFmtId="0" fontId="0" fillId="2" borderId="0" xfId="0" applyFill="1"/>
    <xf numFmtId="0" fontId="0" fillId="2" borderId="0" xfId="0" applyFill="1" applyProtection="1"/>
    <xf numFmtId="49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right"/>
    </xf>
    <xf numFmtId="49" fontId="0" fillId="2" borderId="0" xfId="0" applyNumberFormat="1" applyFill="1"/>
    <xf numFmtId="4" fontId="0" fillId="2" borderId="0" xfId="0" applyNumberFormat="1" applyFill="1"/>
    <xf numFmtId="49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49" fontId="0" fillId="2" borderId="0" xfId="0" applyNumberFormat="1" applyFill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A3AEA-27AF-4796-9030-8BE5E884CBCE}">
  <dimension ref="A1:E27"/>
  <sheetViews>
    <sheetView tabSelected="1" workbookViewId="0">
      <selection activeCell="H16" sqref="H16"/>
    </sheetView>
  </sheetViews>
  <sheetFormatPr defaultRowHeight="15"/>
  <cols>
    <col min="1" max="1" width="50.28515625" style="12" bestFit="1" customWidth="1"/>
    <col min="2" max="2" width="12.7109375" style="13" bestFit="1" customWidth="1"/>
    <col min="3" max="3" width="15.42578125" style="13" bestFit="1" customWidth="1"/>
    <col min="4" max="4" width="9.140625" style="3"/>
    <col min="5" max="5" width="0" style="4" hidden="1" customWidth="1"/>
    <col min="6" max="16384" width="9.140625" style="3"/>
  </cols>
  <sheetData>
    <row r="1" spans="1:3" ht="15.75">
      <c r="A1" s="1" t="s">
        <v>0</v>
      </c>
      <c r="B1" s="2" t="s">
        <v>230</v>
      </c>
      <c r="C1" s="2" t="s">
        <v>231</v>
      </c>
    </row>
    <row r="2" spans="1:3" ht="16.5">
      <c r="A2" s="5" t="s">
        <v>232</v>
      </c>
      <c r="B2" s="6"/>
      <c r="C2" s="6"/>
    </row>
    <row r="3" spans="1:3" ht="15.75">
      <c r="A3" s="1" t="s">
        <v>233</v>
      </c>
      <c r="B3" s="7">
        <f>(Rozpočet!G53)</f>
        <v>0</v>
      </c>
      <c r="C3" s="7"/>
    </row>
    <row r="4" spans="1:3" ht="15.75">
      <c r="A4" s="1" t="s">
        <v>234</v>
      </c>
      <c r="B4" s="7">
        <f>B3 * Parametry!B16 / 100</f>
        <v>0</v>
      </c>
      <c r="C4" s="7">
        <f>B3 * Parametry!B17 / 100</f>
        <v>0</v>
      </c>
    </row>
    <row r="5" spans="1:3" ht="15.75">
      <c r="A5" s="1" t="s">
        <v>235</v>
      </c>
      <c r="B5" s="7"/>
      <c r="C5" s="7">
        <f>(Rozpočet!G102) + 0</f>
        <v>0</v>
      </c>
    </row>
    <row r="6" spans="1:3" ht="15.75">
      <c r="A6" s="1" t="s">
        <v>236</v>
      </c>
      <c r="B6" s="7"/>
      <c r="C6" s="7">
        <f>(Rozpočet!I53) + (Rozpočet!I102) + 0</f>
        <v>0</v>
      </c>
    </row>
    <row r="7" spans="1:3" ht="15.75">
      <c r="A7" s="8" t="s">
        <v>237</v>
      </c>
      <c r="B7" s="9">
        <f>B3 + B4</f>
        <v>0</v>
      </c>
      <c r="C7" s="9">
        <f>C3 + C4 + C5 + C6</f>
        <v>0</v>
      </c>
    </row>
    <row r="8" spans="1:3" ht="15.75">
      <c r="A8" s="1" t="s">
        <v>238</v>
      </c>
      <c r="B8" s="7"/>
      <c r="C8" s="7">
        <f>(C5 + C6) * Parametry!B18 / 100</f>
        <v>0</v>
      </c>
    </row>
    <row r="9" spans="1:3" ht="15.75">
      <c r="A9" s="1" t="s">
        <v>239</v>
      </c>
      <c r="B9" s="7"/>
      <c r="C9" s="7">
        <f>0 + 0</f>
        <v>0</v>
      </c>
    </row>
    <row r="10" spans="1:3" ht="15.75">
      <c r="A10" s="1" t="s">
        <v>202</v>
      </c>
      <c r="B10" s="7"/>
      <c r="C10" s="7">
        <f>(Rozpočet!G120) + (Rozpočet!I120)</f>
        <v>0</v>
      </c>
    </row>
    <row r="11" spans="1:3" ht="15.75">
      <c r="A11" s="1" t="s">
        <v>240</v>
      </c>
      <c r="B11" s="7"/>
      <c r="C11" s="7">
        <f>(C9 + C10) * Parametry!B19 / 100</f>
        <v>0</v>
      </c>
    </row>
    <row r="12" spans="1:3" ht="15.75">
      <c r="A12" s="8" t="s">
        <v>241</v>
      </c>
      <c r="B12" s="9">
        <f>B7</f>
        <v>0</v>
      </c>
      <c r="C12" s="9">
        <f>C7 + C8 + C9 + C10 + C11</f>
        <v>0</v>
      </c>
    </row>
    <row r="13" spans="1:3" ht="15.75">
      <c r="A13" s="1" t="s">
        <v>242</v>
      </c>
      <c r="B13" s="7"/>
      <c r="C13" s="7">
        <f>(B12 + C12) * Parametry!B20 / 100</f>
        <v>0</v>
      </c>
    </row>
    <row r="14" spans="1:3" ht="15.75">
      <c r="A14" s="1" t="s">
        <v>243</v>
      </c>
      <c r="B14" s="7"/>
      <c r="C14" s="7">
        <f>(B12 + C12) * Parametry!B21 / 100</f>
        <v>0</v>
      </c>
    </row>
    <row r="15" spans="1:3" ht="15.75">
      <c r="A15" s="1" t="s">
        <v>244</v>
      </c>
      <c r="B15" s="7"/>
      <c r="C15" s="7">
        <f>(B7 + C7) * Parametry!B22 / 100</f>
        <v>0</v>
      </c>
    </row>
    <row r="16" spans="1:3" ht="16.5">
      <c r="A16" s="5" t="s">
        <v>245</v>
      </c>
      <c r="B16" s="6"/>
      <c r="C16" s="6">
        <f>B12 + C12 + C13 + C14 + C15</f>
        <v>0</v>
      </c>
    </row>
    <row r="17" spans="1:3" ht="15.75">
      <c r="A17" s="1" t="s">
        <v>13</v>
      </c>
      <c r="B17" s="7"/>
      <c r="C17" s="7"/>
    </row>
    <row r="18" spans="1:3" ht="16.5">
      <c r="A18" s="5" t="s">
        <v>246</v>
      </c>
      <c r="B18" s="6"/>
      <c r="C18" s="6"/>
    </row>
    <row r="19" spans="1:3" ht="15.75">
      <c r="A19" s="1" t="s">
        <v>247</v>
      </c>
      <c r="B19" s="7"/>
      <c r="C19" s="7">
        <f>C12 * Parametry!B23 / 100</f>
        <v>0</v>
      </c>
    </row>
    <row r="20" spans="1:3" ht="15.75">
      <c r="A20" s="1" t="s">
        <v>248</v>
      </c>
      <c r="B20" s="7"/>
      <c r="C20" s="7">
        <f>C12 * Parametry!B24 / 100</f>
        <v>0</v>
      </c>
    </row>
    <row r="21" spans="1:3" ht="16.5">
      <c r="A21" s="5" t="s">
        <v>249</v>
      </c>
      <c r="B21" s="6"/>
      <c r="C21" s="6">
        <f>C19 + C20</f>
        <v>0</v>
      </c>
    </row>
    <row r="22" spans="1:3" ht="15.75">
      <c r="A22" s="1" t="s">
        <v>250</v>
      </c>
      <c r="B22" s="7"/>
      <c r="C22" s="7">
        <f>Parametry!B25 * Parametry!B28 * (C16 * Parametry!B27)^Parametry!B26</f>
        <v>0</v>
      </c>
    </row>
    <row r="23" spans="1:3" ht="15.75">
      <c r="A23" s="1" t="s">
        <v>13</v>
      </c>
      <c r="B23" s="7"/>
      <c r="C23" s="7"/>
    </row>
    <row r="24" spans="1:3" ht="18">
      <c r="A24" s="10" t="s">
        <v>251</v>
      </c>
      <c r="B24" s="11"/>
      <c r="C24" s="11">
        <f>C16 + C21 + C22</f>
        <v>0</v>
      </c>
    </row>
    <row r="25" spans="1:3" ht="15.75">
      <c r="A25" s="1" t="s">
        <v>252</v>
      </c>
      <c r="B25" s="7">
        <f>(SUM(Rozpočet!G51:G52)+SUM(Rozpočet!G55:G101)+SUM(Rozpočet!G104:G119)) + (SUM(Rozpočet!I51:I52)+SUM(Rozpočet!I55:I101)+SUM(Rozpočet!I104:I119)) + B4 + C4 + C8 + C11 + C13 + C14 + C15 + C21 + C22</f>
        <v>0</v>
      </c>
      <c r="C25" s="7">
        <f>B25 * Parametry!B31 / 100</f>
        <v>0</v>
      </c>
    </row>
    <row r="26" spans="1:3" ht="15.75">
      <c r="A26" s="1" t="s">
        <v>253</v>
      </c>
      <c r="B26" s="7">
        <f>(SUM(Rozpočet!G55,Rozpočet!G57,Rozpočet!G63,Rozpočet!G66,Rozpočet!G68,Rozpočet!G70,Rozpočet!G74,Rozpočet!G76,Rozpočet!G80,Rozpočet!G83,Rozpočet!G85,Rozpočet!G87,Rozpočet!G89,Rozpočet!G91,Rozpočet!G93,Rozpočet!G96,Rozpočet!G98:G99)+SUM(Rozpočet!G104,Rozpočet!G106,Rozpočet!G110,Rozpočet!G112,Rozpočet!G114,Rozpočet!G116,Rozpočet!G118)) + (SUM(Rozpočet!I55,Rozpočet!I57,Rozpočet!I63,Rozpočet!I66,Rozpočet!I68,Rozpočet!I70,Rozpočet!I74,Rozpočet!I76,Rozpočet!I80,Rozpočet!I83,Rozpočet!I85,Rozpočet!I87,Rozpočet!I89,Rozpočet!I91,Rozpočet!I93,Rozpočet!I96,Rozpočet!I98:I99)+SUM(Rozpočet!I104,Rozpočet!I106,Rozpočet!I110,Rozpočet!I112,Rozpočet!I114,Rozpočet!I116,Rozpočet!I118))</f>
        <v>0</v>
      </c>
      <c r="C26" s="7">
        <f>B26 * Parametry!B32 / 100</f>
        <v>0</v>
      </c>
    </row>
    <row r="27" spans="1:3" ht="18">
      <c r="A27" s="10" t="s">
        <v>254</v>
      </c>
      <c r="B27" s="11"/>
      <c r="C27" s="11">
        <f>C24 + C25 + C26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C1FEC-B7ED-40F8-A3FF-FBDBEBC84E5E}">
  <dimension ref="A1:L120"/>
  <sheetViews>
    <sheetView topLeftCell="C1" workbookViewId="0">
      <selection activeCell="H119" sqref="H119"/>
    </sheetView>
  </sheetViews>
  <sheetFormatPr defaultRowHeight="15"/>
  <cols>
    <col min="1" max="1" width="14.7109375" style="12" bestFit="1" customWidth="1"/>
    <col min="2" max="2" width="8.140625" style="12" bestFit="1" customWidth="1"/>
    <col min="3" max="3" width="45.28515625" style="19" customWidth="1"/>
    <col min="4" max="4" width="5" style="12" bestFit="1" customWidth="1"/>
    <col min="5" max="5" width="8.28515625" style="13" bestFit="1" customWidth="1"/>
    <col min="6" max="6" width="11.42578125" style="13" bestFit="1" customWidth="1"/>
    <col min="7" max="7" width="17.140625" style="13" bestFit="1" customWidth="1"/>
    <col min="8" max="8" width="10.140625" style="13" bestFit="1" customWidth="1"/>
    <col min="9" max="9" width="16.28515625" style="13" bestFit="1" customWidth="1"/>
    <col min="10" max="10" width="11.42578125" style="13" bestFit="1" customWidth="1"/>
    <col min="11" max="11" width="15.42578125" style="13" bestFit="1" customWidth="1"/>
    <col min="12" max="12" width="0" style="4" hidden="1" customWidth="1"/>
    <col min="13" max="16384" width="9.140625" style="3"/>
  </cols>
  <sheetData>
    <row r="1" spans="1:11" ht="15.75">
      <c r="A1" s="1" t="s">
        <v>54</v>
      </c>
      <c r="B1" s="1" t="s">
        <v>55</v>
      </c>
      <c r="C1" s="16" t="s">
        <v>0</v>
      </c>
      <c r="D1" s="1" t="s">
        <v>56</v>
      </c>
      <c r="E1" s="2" t="s">
        <v>57</v>
      </c>
      <c r="F1" s="2" t="s">
        <v>58</v>
      </c>
      <c r="G1" s="2" t="s">
        <v>59</v>
      </c>
      <c r="H1" s="2" t="s">
        <v>60</v>
      </c>
      <c r="I1" s="2" t="s">
        <v>61</v>
      </c>
      <c r="J1" s="2" t="s">
        <v>62</v>
      </c>
      <c r="K1" s="2" t="s">
        <v>63</v>
      </c>
    </row>
    <row r="2" spans="1:11" ht="18">
      <c r="A2" s="10" t="s">
        <v>13</v>
      </c>
      <c r="B2" s="10" t="s">
        <v>13</v>
      </c>
      <c r="C2" s="17" t="s">
        <v>64</v>
      </c>
      <c r="D2" s="10" t="s">
        <v>13</v>
      </c>
      <c r="E2" s="11"/>
      <c r="F2" s="11"/>
      <c r="G2" s="11"/>
      <c r="H2" s="11"/>
      <c r="I2" s="11"/>
      <c r="J2" s="11"/>
      <c r="K2" s="11"/>
    </row>
    <row r="3" spans="1:11" ht="16.5">
      <c r="A3" s="14" t="s">
        <v>65</v>
      </c>
      <c r="B3" s="14" t="s">
        <v>13</v>
      </c>
      <c r="C3" s="18" t="s">
        <v>66</v>
      </c>
      <c r="D3" s="14" t="s">
        <v>13</v>
      </c>
      <c r="E3" s="15"/>
      <c r="F3" s="15"/>
      <c r="G3" s="15"/>
      <c r="H3" s="15"/>
      <c r="I3" s="15"/>
      <c r="J3" s="15"/>
      <c r="K3" s="15"/>
    </row>
    <row r="4" spans="1:11" ht="16.5">
      <c r="A4" s="14" t="s">
        <v>67</v>
      </c>
      <c r="B4" s="14" t="s">
        <v>13</v>
      </c>
      <c r="C4" s="18" t="s">
        <v>68</v>
      </c>
      <c r="D4" s="14" t="s">
        <v>13</v>
      </c>
      <c r="E4" s="15"/>
      <c r="F4" s="15"/>
      <c r="G4" s="15"/>
      <c r="H4" s="15"/>
      <c r="I4" s="15"/>
      <c r="J4" s="15"/>
      <c r="K4" s="15"/>
    </row>
    <row r="5" spans="1:11" ht="15.75">
      <c r="A5" s="1" t="s">
        <v>69</v>
      </c>
      <c r="B5" s="1" t="s">
        <v>13</v>
      </c>
      <c r="C5" s="16" t="s">
        <v>70</v>
      </c>
      <c r="D5" s="1" t="s">
        <v>71</v>
      </c>
      <c r="E5" s="7">
        <v>1</v>
      </c>
      <c r="F5" s="7"/>
      <c r="G5" s="7">
        <f>E5*F5</f>
        <v>0</v>
      </c>
      <c r="H5" s="7"/>
      <c r="I5" s="7">
        <f>E5*H5</f>
        <v>0</v>
      </c>
      <c r="J5" s="7">
        <f>F5+H5</f>
        <v>0</v>
      </c>
      <c r="K5" s="7">
        <f>G5+I5</f>
        <v>0</v>
      </c>
    </row>
    <row r="6" spans="1:11" ht="16.5">
      <c r="A6" s="14" t="s">
        <v>72</v>
      </c>
      <c r="B6" s="14" t="s">
        <v>13</v>
      </c>
      <c r="C6" s="18" t="s">
        <v>73</v>
      </c>
      <c r="D6" s="14" t="s">
        <v>13</v>
      </c>
      <c r="E6" s="15"/>
      <c r="F6" s="15"/>
      <c r="G6" s="15"/>
      <c r="H6" s="15"/>
      <c r="I6" s="15"/>
      <c r="J6" s="15"/>
      <c r="K6" s="15"/>
    </row>
    <row r="7" spans="1:11" ht="15.75">
      <c r="A7" s="1" t="s">
        <v>74</v>
      </c>
      <c r="B7" s="1" t="s">
        <v>13</v>
      </c>
      <c r="C7" s="16" t="s">
        <v>75</v>
      </c>
      <c r="D7" s="1" t="s">
        <v>71</v>
      </c>
      <c r="E7" s="7">
        <v>1</v>
      </c>
      <c r="F7" s="7"/>
      <c r="G7" s="7">
        <f>E7*F7</f>
        <v>0</v>
      </c>
      <c r="H7" s="7"/>
      <c r="I7" s="7">
        <f>E7*H7</f>
        <v>0</v>
      </c>
      <c r="J7" s="7">
        <f>F7+H7</f>
        <v>0</v>
      </c>
      <c r="K7" s="7">
        <f>G7+I7</f>
        <v>0</v>
      </c>
    </row>
    <row r="8" spans="1:11" ht="16.5">
      <c r="A8" s="14" t="s">
        <v>76</v>
      </c>
      <c r="B8" s="14" t="s">
        <v>13</v>
      </c>
      <c r="C8" s="18" t="s">
        <v>77</v>
      </c>
      <c r="D8" s="14" t="s">
        <v>13</v>
      </c>
      <c r="E8" s="15"/>
      <c r="F8" s="15"/>
      <c r="G8" s="15"/>
      <c r="H8" s="15"/>
      <c r="I8" s="15"/>
      <c r="J8" s="15"/>
      <c r="K8" s="15"/>
    </row>
    <row r="9" spans="1:11" ht="15.75">
      <c r="A9" s="1" t="s">
        <v>69</v>
      </c>
      <c r="B9" s="1" t="s">
        <v>13</v>
      </c>
      <c r="C9" s="16" t="s">
        <v>78</v>
      </c>
      <c r="D9" s="1" t="s">
        <v>71</v>
      </c>
      <c r="E9" s="7">
        <v>1</v>
      </c>
      <c r="F9" s="7"/>
      <c r="G9" s="7">
        <f>E9*F9</f>
        <v>0</v>
      </c>
      <c r="H9" s="7"/>
      <c r="I9" s="7">
        <f>E9*H9</f>
        <v>0</v>
      </c>
      <c r="J9" s="7">
        <f>F9+H9</f>
        <v>0</v>
      </c>
      <c r="K9" s="7">
        <f>G9+I9</f>
        <v>0</v>
      </c>
    </row>
    <row r="10" spans="1:11" ht="16.5">
      <c r="A10" s="14" t="s">
        <v>79</v>
      </c>
      <c r="B10" s="14" t="s">
        <v>13</v>
      </c>
      <c r="C10" s="18" t="s">
        <v>80</v>
      </c>
      <c r="D10" s="14" t="s">
        <v>13</v>
      </c>
      <c r="E10" s="15"/>
      <c r="F10" s="15"/>
      <c r="G10" s="15"/>
      <c r="H10" s="15"/>
      <c r="I10" s="15"/>
      <c r="J10" s="15"/>
      <c r="K10" s="15"/>
    </row>
    <row r="11" spans="1:11" ht="15.75">
      <c r="A11" s="1" t="s">
        <v>81</v>
      </c>
      <c r="B11" s="1" t="s">
        <v>13</v>
      </c>
      <c r="C11" s="16" t="s">
        <v>82</v>
      </c>
      <c r="D11" s="1" t="s">
        <v>71</v>
      </c>
      <c r="E11" s="7">
        <v>1</v>
      </c>
      <c r="F11" s="7"/>
      <c r="G11" s="7">
        <f>E11*F11</f>
        <v>0</v>
      </c>
      <c r="H11" s="7"/>
      <c r="I11" s="7">
        <f>E11*H11</f>
        <v>0</v>
      </c>
      <c r="J11" s="7">
        <f>F11+H11</f>
        <v>0</v>
      </c>
      <c r="K11" s="7">
        <f>G11+I11</f>
        <v>0</v>
      </c>
    </row>
    <row r="12" spans="1:11" ht="16.5">
      <c r="A12" s="14" t="s">
        <v>13</v>
      </c>
      <c r="B12" s="14" t="s">
        <v>13</v>
      </c>
      <c r="C12" s="18" t="s">
        <v>83</v>
      </c>
      <c r="D12" s="14" t="s">
        <v>13</v>
      </c>
      <c r="E12" s="15"/>
      <c r="F12" s="15"/>
      <c r="G12" s="15"/>
      <c r="H12" s="15"/>
      <c r="I12" s="15"/>
      <c r="J12" s="15"/>
      <c r="K12" s="15"/>
    </row>
    <row r="13" spans="1:11" ht="15.75">
      <c r="A13" s="1" t="s">
        <v>13</v>
      </c>
      <c r="B13" s="1" t="s">
        <v>13</v>
      </c>
      <c r="C13" s="16" t="s">
        <v>84</v>
      </c>
      <c r="D13" s="1" t="s">
        <v>71</v>
      </c>
      <c r="E13" s="7">
        <v>3</v>
      </c>
      <c r="F13" s="7"/>
      <c r="G13" s="7">
        <f>E13*F13</f>
        <v>0</v>
      </c>
      <c r="H13" s="7"/>
      <c r="I13" s="7">
        <f>E13*H13</f>
        <v>0</v>
      </c>
      <c r="J13" s="7">
        <f>F13+H13</f>
        <v>0</v>
      </c>
      <c r="K13" s="7">
        <f>G13+I13</f>
        <v>0</v>
      </c>
    </row>
    <row r="14" spans="1:11" ht="16.5">
      <c r="A14" s="14" t="s">
        <v>85</v>
      </c>
      <c r="B14" s="14" t="s">
        <v>13</v>
      </c>
      <c r="C14" s="18" t="s">
        <v>86</v>
      </c>
      <c r="D14" s="14" t="s">
        <v>13</v>
      </c>
      <c r="E14" s="15"/>
      <c r="F14" s="15"/>
      <c r="G14" s="15"/>
      <c r="H14" s="15"/>
      <c r="I14" s="15"/>
      <c r="J14" s="15"/>
      <c r="K14" s="15"/>
    </row>
    <row r="15" spans="1:11" ht="15.75">
      <c r="A15" s="1" t="s">
        <v>87</v>
      </c>
      <c r="B15" s="1" t="s">
        <v>13</v>
      </c>
      <c r="C15" s="16" t="s">
        <v>88</v>
      </c>
      <c r="D15" s="1" t="s">
        <v>71</v>
      </c>
      <c r="E15" s="7">
        <v>2</v>
      </c>
      <c r="F15" s="7"/>
      <c r="G15" s="7">
        <f>E15*F15</f>
        <v>0</v>
      </c>
      <c r="H15" s="7"/>
      <c r="I15" s="7">
        <f>E15*H15</f>
        <v>0</v>
      </c>
      <c r="J15" s="7">
        <f>F15+H15</f>
        <v>0</v>
      </c>
      <c r="K15" s="7">
        <f>G15+I15</f>
        <v>0</v>
      </c>
    </row>
    <row r="16" spans="1:11" ht="16.5">
      <c r="A16" s="14" t="s">
        <v>89</v>
      </c>
      <c r="B16" s="14" t="s">
        <v>13</v>
      </c>
      <c r="C16" s="18" t="s">
        <v>90</v>
      </c>
      <c r="D16" s="14" t="s">
        <v>13</v>
      </c>
      <c r="E16" s="15"/>
      <c r="F16" s="15"/>
      <c r="G16" s="15"/>
      <c r="H16" s="15"/>
      <c r="I16" s="15"/>
      <c r="J16" s="15"/>
      <c r="K16" s="15"/>
    </row>
    <row r="17" spans="1:11" ht="15.75">
      <c r="A17" s="1" t="s">
        <v>91</v>
      </c>
      <c r="B17" s="1" t="s">
        <v>13</v>
      </c>
      <c r="C17" s="16" t="s">
        <v>92</v>
      </c>
      <c r="D17" s="1" t="s">
        <v>71</v>
      </c>
      <c r="E17" s="7">
        <v>1</v>
      </c>
      <c r="F17" s="7"/>
      <c r="G17" s="7">
        <f>E17*F17</f>
        <v>0</v>
      </c>
      <c r="H17" s="7"/>
      <c r="I17" s="7">
        <f>E17*H17</f>
        <v>0</v>
      </c>
      <c r="J17" s="7">
        <f>F17+H17</f>
        <v>0</v>
      </c>
      <c r="K17" s="7">
        <f>G17+I17</f>
        <v>0</v>
      </c>
    </row>
    <row r="18" spans="1:11" ht="16.5">
      <c r="A18" s="14" t="s">
        <v>93</v>
      </c>
      <c r="B18" s="14" t="s">
        <v>13</v>
      </c>
      <c r="C18" s="18" t="s">
        <v>86</v>
      </c>
      <c r="D18" s="14" t="s">
        <v>13</v>
      </c>
      <c r="E18" s="15"/>
      <c r="F18" s="15"/>
      <c r="G18" s="15"/>
      <c r="H18" s="15"/>
      <c r="I18" s="15"/>
      <c r="J18" s="15"/>
      <c r="K18" s="15"/>
    </row>
    <row r="19" spans="1:11" ht="15.75">
      <c r="A19" s="1" t="s">
        <v>94</v>
      </c>
      <c r="B19" s="1" t="s">
        <v>13</v>
      </c>
      <c r="C19" s="16" t="s">
        <v>95</v>
      </c>
      <c r="D19" s="1" t="s">
        <v>71</v>
      </c>
      <c r="E19" s="7">
        <v>1</v>
      </c>
      <c r="F19" s="7"/>
      <c r="G19" s="7">
        <f>E19*F19</f>
        <v>0</v>
      </c>
      <c r="H19" s="7"/>
      <c r="I19" s="7">
        <f>E19*H19</f>
        <v>0</v>
      </c>
      <c r="J19" s="7">
        <f>F19+H19</f>
        <v>0</v>
      </c>
      <c r="K19" s="7">
        <f>G19+I19</f>
        <v>0</v>
      </c>
    </row>
    <row r="20" spans="1:11" ht="16.5">
      <c r="A20" s="14" t="s">
        <v>96</v>
      </c>
      <c r="B20" s="14" t="s">
        <v>13</v>
      </c>
      <c r="C20" s="18" t="s">
        <v>97</v>
      </c>
      <c r="D20" s="14" t="s">
        <v>13</v>
      </c>
      <c r="E20" s="15"/>
      <c r="F20" s="15"/>
      <c r="G20" s="15"/>
      <c r="H20" s="15"/>
      <c r="I20" s="15"/>
      <c r="J20" s="15"/>
      <c r="K20" s="15"/>
    </row>
    <row r="21" spans="1:11" ht="15.75">
      <c r="A21" s="1" t="s">
        <v>98</v>
      </c>
      <c r="B21" s="1" t="s">
        <v>13</v>
      </c>
      <c r="C21" s="16" t="s">
        <v>99</v>
      </c>
      <c r="D21" s="1" t="s">
        <v>71</v>
      </c>
      <c r="E21" s="7">
        <v>1</v>
      </c>
      <c r="F21" s="7"/>
      <c r="G21" s="7">
        <f>E21*F21</f>
        <v>0</v>
      </c>
      <c r="H21" s="7"/>
      <c r="I21" s="7">
        <f>E21*H21</f>
        <v>0</v>
      </c>
      <c r="J21" s="7">
        <f>F21+H21</f>
        <v>0</v>
      </c>
      <c r="K21" s="7">
        <f>G21+I21</f>
        <v>0</v>
      </c>
    </row>
    <row r="22" spans="1:11" ht="49.5">
      <c r="A22" s="14" t="s">
        <v>100</v>
      </c>
      <c r="B22" s="14" t="s">
        <v>13</v>
      </c>
      <c r="C22" s="18" t="s">
        <v>101</v>
      </c>
      <c r="D22" s="14" t="s">
        <v>13</v>
      </c>
      <c r="E22" s="15"/>
      <c r="F22" s="15"/>
      <c r="G22" s="15"/>
      <c r="H22" s="15"/>
      <c r="I22" s="15"/>
      <c r="J22" s="15"/>
      <c r="K22" s="15"/>
    </row>
    <row r="23" spans="1:11" ht="45.75">
      <c r="A23" s="1" t="s">
        <v>102</v>
      </c>
      <c r="B23" s="1" t="s">
        <v>13</v>
      </c>
      <c r="C23" s="16" t="s">
        <v>103</v>
      </c>
      <c r="D23" s="1" t="s">
        <v>71</v>
      </c>
      <c r="E23" s="7">
        <v>1</v>
      </c>
      <c r="F23" s="7"/>
      <c r="G23" s="7">
        <f>E23*F23</f>
        <v>0</v>
      </c>
      <c r="H23" s="7"/>
      <c r="I23" s="7">
        <f>E23*H23</f>
        <v>0</v>
      </c>
      <c r="J23" s="7">
        <f>F23+H23</f>
        <v>0</v>
      </c>
      <c r="K23" s="7">
        <f>G23+I23</f>
        <v>0</v>
      </c>
    </row>
    <row r="24" spans="1:11" ht="16.5">
      <c r="A24" s="14" t="s">
        <v>104</v>
      </c>
      <c r="B24" s="14" t="s">
        <v>13</v>
      </c>
      <c r="C24" s="18" t="s">
        <v>105</v>
      </c>
      <c r="D24" s="14" t="s">
        <v>13</v>
      </c>
      <c r="E24" s="15"/>
      <c r="F24" s="15"/>
      <c r="G24" s="15"/>
      <c r="H24" s="15"/>
      <c r="I24" s="15"/>
      <c r="J24" s="15"/>
      <c r="K24" s="15"/>
    </row>
    <row r="25" spans="1:11" ht="30.75">
      <c r="A25" s="1" t="s">
        <v>106</v>
      </c>
      <c r="B25" s="1" t="s">
        <v>13</v>
      </c>
      <c r="C25" s="16" t="s">
        <v>107</v>
      </c>
      <c r="D25" s="1" t="s">
        <v>71</v>
      </c>
      <c r="E25" s="7">
        <v>1</v>
      </c>
      <c r="F25" s="7"/>
      <c r="G25" s="7">
        <f>E25*F25</f>
        <v>0</v>
      </c>
      <c r="H25" s="7"/>
      <c r="I25" s="7">
        <f>E25*H25</f>
        <v>0</v>
      </c>
      <c r="J25" s="7">
        <f>F25+H25</f>
        <v>0</v>
      </c>
      <c r="K25" s="7">
        <f>G25+I25</f>
        <v>0</v>
      </c>
    </row>
    <row r="26" spans="1:11" ht="33">
      <c r="A26" s="14" t="s">
        <v>108</v>
      </c>
      <c r="B26" s="14" t="s">
        <v>13</v>
      </c>
      <c r="C26" s="18" t="s">
        <v>109</v>
      </c>
      <c r="D26" s="14" t="s">
        <v>13</v>
      </c>
      <c r="E26" s="15"/>
      <c r="F26" s="15"/>
      <c r="G26" s="15"/>
      <c r="H26" s="15"/>
      <c r="I26" s="15"/>
      <c r="J26" s="15"/>
      <c r="K26" s="15"/>
    </row>
    <row r="27" spans="1:11" ht="15.75">
      <c r="A27" s="1" t="s">
        <v>110</v>
      </c>
      <c r="B27" s="1" t="s">
        <v>13</v>
      </c>
      <c r="C27" s="16" t="s">
        <v>111</v>
      </c>
      <c r="D27" s="1" t="s">
        <v>71</v>
      </c>
      <c r="E27" s="7">
        <v>4</v>
      </c>
      <c r="F27" s="7"/>
      <c r="G27" s="7">
        <f>E27*F27</f>
        <v>0</v>
      </c>
      <c r="H27" s="7"/>
      <c r="I27" s="7">
        <f>E27*H27</f>
        <v>0</v>
      </c>
      <c r="J27" s="7">
        <f>F27+H27</f>
        <v>0</v>
      </c>
      <c r="K27" s="7">
        <f>G27+I27</f>
        <v>0</v>
      </c>
    </row>
    <row r="28" spans="1:11" ht="16.5">
      <c r="A28" s="14" t="s">
        <v>13</v>
      </c>
      <c r="B28" s="14" t="s">
        <v>13</v>
      </c>
      <c r="C28" s="18" t="s">
        <v>112</v>
      </c>
      <c r="D28" s="14" t="s">
        <v>13</v>
      </c>
      <c r="E28" s="15"/>
      <c r="F28" s="15"/>
      <c r="G28" s="15"/>
      <c r="H28" s="15"/>
      <c r="I28" s="15"/>
      <c r="J28" s="15"/>
      <c r="K28" s="15"/>
    </row>
    <row r="29" spans="1:11" ht="15.75">
      <c r="A29" s="1" t="s">
        <v>13</v>
      </c>
      <c r="B29" s="1" t="s">
        <v>13</v>
      </c>
      <c r="C29" s="16" t="s">
        <v>113</v>
      </c>
      <c r="D29" s="1" t="s">
        <v>71</v>
      </c>
      <c r="E29" s="7">
        <v>20</v>
      </c>
      <c r="F29" s="7"/>
      <c r="G29" s="7">
        <f>E29*F29</f>
        <v>0</v>
      </c>
      <c r="H29" s="7"/>
      <c r="I29" s="7">
        <f>E29*H29</f>
        <v>0</v>
      </c>
      <c r="J29" s="7">
        <f>F29+H29</f>
        <v>0</v>
      </c>
      <c r="K29" s="7">
        <f>G29+I29</f>
        <v>0</v>
      </c>
    </row>
    <row r="30" spans="1:11" ht="16.5">
      <c r="A30" s="14" t="s">
        <v>13</v>
      </c>
      <c r="B30" s="14" t="s">
        <v>13</v>
      </c>
      <c r="C30" s="18" t="s">
        <v>114</v>
      </c>
      <c r="D30" s="14" t="s">
        <v>13</v>
      </c>
      <c r="E30" s="15"/>
      <c r="F30" s="15"/>
      <c r="G30" s="15"/>
      <c r="H30" s="15"/>
      <c r="I30" s="15"/>
      <c r="J30" s="15"/>
      <c r="K30" s="15"/>
    </row>
    <row r="31" spans="1:11" ht="15.75">
      <c r="A31" s="1" t="s">
        <v>13</v>
      </c>
      <c r="B31" s="1" t="s">
        <v>13</v>
      </c>
      <c r="C31" s="16" t="s">
        <v>115</v>
      </c>
      <c r="D31" s="1" t="s">
        <v>71</v>
      </c>
      <c r="E31" s="7">
        <v>2</v>
      </c>
      <c r="F31" s="7"/>
      <c r="G31" s="7">
        <f>E31*F31</f>
        <v>0</v>
      </c>
      <c r="H31" s="7"/>
      <c r="I31" s="7">
        <f>E31*H31</f>
        <v>0</v>
      </c>
      <c r="J31" s="7">
        <f>F31+H31</f>
        <v>0</v>
      </c>
      <c r="K31" s="7">
        <f>G31+I31</f>
        <v>0</v>
      </c>
    </row>
    <row r="32" spans="1:11" ht="16.5">
      <c r="A32" s="14" t="s">
        <v>116</v>
      </c>
      <c r="B32" s="14" t="s">
        <v>13</v>
      </c>
      <c r="C32" s="18" t="s">
        <v>117</v>
      </c>
      <c r="D32" s="14" t="s">
        <v>13</v>
      </c>
      <c r="E32" s="15"/>
      <c r="F32" s="15"/>
      <c r="G32" s="15"/>
      <c r="H32" s="15"/>
      <c r="I32" s="15"/>
      <c r="J32" s="15"/>
      <c r="K32" s="15"/>
    </row>
    <row r="33" spans="1:11" ht="15.75">
      <c r="A33" s="1" t="s">
        <v>118</v>
      </c>
      <c r="B33" s="1" t="s">
        <v>13</v>
      </c>
      <c r="C33" s="16" t="s">
        <v>119</v>
      </c>
      <c r="D33" s="1" t="s">
        <v>71</v>
      </c>
      <c r="E33" s="7">
        <v>1</v>
      </c>
      <c r="F33" s="7"/>
      <c r="G33" s="7">
        <f>E33*F33</f>
        <v>0</v>
      </c>
      <c r="H33" s="7"/>
      <c r="I33" s="7">
        <f>E33*H33</f>
        <v>0</v>
      </c>
      <c r="J33" s="7">
        <f>F33+H33</f>
        <v>0</v>
      </c>
      <c r="K33" s="7">
        <f>G33+I33</f>
        <v>0</v>
      </c>
    </row>
    <row r="34" spans="1:11" ht="15.75">
      <c r="A34" s="1" t="s">
        <v>120</v>
      </c>
      <c r="B34" s="1" t="s">
        <v>13</v>
      </c>
      <c r="C34" s="16" t="s">
        <v>121</v>
      </c>
      <c r="D34" s="1" t="s">
        <v>71</v>
      </c>
      <c r="E34" s="7">
        <v>2</v>
      </c>
      <c r="F34" s="7"/>
      <c r="G34" s="7">
        <f>E34*F34</f>
        <v>0</v>
      </c>
      <c r="H34" s="7"/>
      <c r="I34" s="7">
        <f>E34*H34</f>
        <v>0</v>
      </c>
      <c r="J34" s="7">
        <f>F34+H34</f>
        <v>0</v>
      </c>
      <c r="K34" s="7">
        <f>G34+I34</f>
        <v>0</v>
      </c>
    </row>
    <row r="35" spans="1:11" ht="18">
      <c r="A35" s="10" t="s">
        <v>13</v>
      </c>
      <c r="B35" s="10" t="s">
        <v>13</v>
      </c>
      <c r="C35" s="17" t="s">
        <v>122</v>
      </c>
      <c r="D35" s="10" t="s">
        <v>13</v>
      </c>
      <c r="E35" s="11"/>
      <c r="F35" s="11"/>
      <c r="G35" s="11">
        <f>SUM(G3:G34)</f>
        <v>0</v>
      </c>
      <c r="H35" s="11"/>
      <c r="I35" s="11">
        <f>SUM(I3:I34)</f>
        <v>0</v>
      </c>
      <c r="J35" s="11"/>
      <c r="K35" s="11">
        <f>SUM(K3:K34)</f>
        <v>0</v>
      </c>
    </row>
    <row r="36" spans="1:11" ht="18">
      <c r="A36" s="10" t="s">
        <v>13</v>
      </c>
      <c r="B36" s="10" t="s">
        <v>13</v>
      </c>
      <c r="C36" s="17" t="s">
        <v>123</v>
      </c>
      <c r="D36" s="10" t="s">
        <v>13</v>
      </c>
      <c r="E36" s="11"/>
      <c r="F36" s="11"/>
      <c r="G36" s="11"/>
      <c r="H36" s="11"/>
      <c r="I36" s="11"/>
      <c r="J36" s="11"/>
      <c r="K36" s="11"/>
    </row>
    <row r="37" spans="1:11" ht="16.5">
      <c r="A37" s="14" t="s">
        <v>65</v>
      </c>
      <c r="B37" s="14" t="s">
        <v>13</v>
      </c>
      <c r="C37" s="18" t="s">
        <v>66</v>
      </c>
      <c r="D37" s="14" t="s">
        <v>13</v>
      </c>
      <c r="E37" s="15"/>
      <c r="F37" s="15"/>
      <c r="G37" s="15"/>
      <c r="H37" s="15"/>
      <c r="I37" s="15"/>
      <c r="J37" s="15"/>
      <c r="K37" s="15"/>
    </row>
    <row r="38" spans="1:11" ht="16.5">
      <c r="A38" s="14" t="s">
        <v>67</v>
      </c>
      <c r="B38" s="14" t="s">
        <v>13</v>
      </c>
      <c r="C38" s="18" t="s">
        <v>68</v>
      </c>
      <c r="D38" s="14" t="s">
        <v>13</v>
      </c>
      <c r="E38" s="15"/>
      <c r="F38" s="15"/>
      <c r="G38" s="15"/>
      <c r="H38" s="15"/>
      <c r="I38" s="15"/>
      <c r="J38" s="15"/>
      <c r="K38" s="15"/>
    </row>
    <row r="39" spans="1:11" ht="15.75">
      <c r="A39" s="1" t="s">
        <v>69</v>
      </c>
      <c r="B39" s="1" t="s">
        <v>13</v>
      </c>
      <c r="C39" s="16" t="s">
        <v>70</v>
      </c>
      <c r="D39" s="1" t="s">
        <v>71</v>
      </c>
      <c r="E39" s="7">
        <v>1</v>
      </c>
      <c r="F39" s="7"/>
      <c r="G39" s="7">
        <f>E39*F39</f>
        <v>0</v>
      </c>
      <c r="H39" s="7"/>
      <c r="I39" s="7">
        <f>E39*H39</f>
        <v>0</v>
      </c>
      <c r="J39" s="7">
        <f>F39+H39</f>
        <v>0</v>
      </c>
      <c r="K39" s="7">
        <f>G39+I39</f>
        <v>0</v>
      </c>
    </row>
    <row r="40" spans="1:11" ht="16.5">
      <c r="A40" s="14" t="s">
        <v>72</v>
      </c>
      <c r="B40" s="14" t="s">
        <v>13</v>
      </c>
      <c r="C40" s="18" t="s">
        <v>73</v>
      </c>
      <c r="D40" s="14" t="s">
        <v>13</v>
      </c>
      <c r="E40" s="15"/>
      <c r="F40" s="15"/>
      <c r="G40" s="15"/>
      <c r="H40" s="15"/>
      <c r="I40" s="15"/>
      <c r="J40" s="15"/>
      <c r="K40" s="15"/>
    </row>
    <row r="41" spans="1:11" ht="15.75">
      <c r="A41" s="1" t="s">
        <v>74</v>
      </c>
      <c r="B41" s="1" t="s">
        <v>13</v>
      </c>
      <c r="C41" s="16" t="s">
        <v>75</v>
      </c>
      <c r="D41" s="1" t="s">
        <v>71</v>
      </c>
      <c r="E41" s="7">
        <v>1</v>
      </c>
      <c r="F41" s="7"/>
      <c r="G41" s="7">
        <f>E41*F41</f>
        <v>0</v>
      </c>
      <c r="H41" s="7"/>
      <c r="I41" s="7">
        <f>E41*H41</f>
        <v>0</v>
      </c>
      <c r="J41" s="7">
        <f>F41+H41</f>
        <v>0</v>
      </c>
      <c r="K41" s="7">
        <f>G41+I41</f>
        <v>0</v>
      </c>
    </row>
    <row r="42" spans="1:11" ht="16.5">
      <c r="A42" s="14" t="s">
        <v>76</v>
      </c>
      <c r="B42" s="14" t="s">
        <v>13</v>
      </c>
      <c r="C42" s="18" t="s">
        <v>77</v>
      </c>
      <c r="D42" s="14" t="s">
        <v>13</v>
      </c>
      <c r="E42" s="15"/>
      <c r="F42" s="15"/>
      <c r="G42" s="15"/>
      <c r="H42" s="15"/>
      <c r="I42" s="15"/>
      <c r="J42" s="15"/>
      <c r="K42" s="15"/>
    </row>
    <row r="43" spans="1:11" ht="15.75">
      <c r="A43" s="1" t="s">
        <v>69</v>
      </c>
      <c r="B43" s="1" t="s">
        <v>13</v>
      </c>
      <c r="C43" s="16" t="s">
        <v>124</v>
      </c>
      <c r="D43" s="1" t="s">
        <v>71</v>
      </c>
      <c r="E43" s="7">
        <v>1</v>
      </c>
      <c r="F43" s="7"/>
      <c r="G43" s="7">
        <f>E43*F43</f>
        <v>0</v>
      </c>
      <c r="H43" s="7"/>
      <c r="I43" s="7">
        <f>E43*H43</f>
        <v>0</v>
      </c>
      <c r="J43" s="7">
        <f>F43+H43</f>
        <v>0</v>
      </c>
      <c r="K43" s="7">
        <f>G43+I43</f>
        <v>0</v>
      </c>
    </row>
    <row r="44" spans="1:11" ht="16.5">
      <c r="A44" s="14" t="s">
        <v>85</v>
      </c>
      <c r="B44" s="14" t="s">
        <v>13</v>
      </c>
      <c r="C44" s="18" t="s">
        <v>86</v>
      </c>
      <c r="D44" s="14" t="s">
        <v>13</v>
      </c>
      <c r="E44" s="15"/>
      <c r="F44" s="15"/>
      <c r="G44" s="15"/>
      <c r="H44" s="15"/>
      <c r="I44" s="15"/>
      <c r="J44" s="15"/>
      <c r="K44" s="15"/>
    </row>
    <row r="45" spans="1:11" ht="15.75">
      <c r="A45" s="1" t="s">
        <v>87</v>
      </c>
      <c r="B45" s="1" t="s">
        <v>13</v>
      </c>
      <c r="C45" s="16" t="s">
        <v>125</v>
      </c>
      <c r="D45" s="1" t="s">
        <v>71</v>
      </c>
      <c r="E45" s="7">
        <v>1</v>
      </c>
      <c r="F45" s="7"/>
      <c r="G45" s="7">
        <f>E45*F45</f>
        <v>0</v>
      </c>
      <c r="H45" s="7"/>
      <c r="I45" s="7">
        <f>E45*H45</f>
        <v>0</v>
      </c>
      <c r="J45" s="7">
        <f>F45+H45</f>
        <v>0</v>
      </c>
      <c r="K45" s="7">
        <f>G45+I45</f>
        <v>0</v>
      </c>
    </row>
    <row r="46" spans="1:11" ht="16.5">
      <c r="A46" s="14" t="s">
        <v>116</v>
      </c>
      <c r="B46" s="14" t="s">
        <v>13</v>
      </c>
      <c r="C46" s="18" t="s">
        <v>117</v>
      </c>
      <c r="D46" s="14" t="s">
        <v>13</v>
      </c>
      <c r="E46" s="15"/>
      <c r="F46" s="15"/>
      <c r="G46" s="15"/>
      <c r="H46" s="15"/>
      <c r="I46" s="15"/>
      <c r="J46" s="15"/>
      <c r="K46" s="15"/>
    </row>
    <row r="47" spans="1:11" ht="15.75">
      <c r="A47" s="1" t="s">
        <v>118</v>
      </c>
      <c r="B47" s="1" t="s">
        <v>13</v>
      </c>
      <c r="C47" s="16" t="s">
        <v>119</v>
      </c>
      <c r="D47" s="1" t="s">
        <v>71</v>
      </c>
      <c r="E47" s="7">
        <v>1</v>
      </c>
      <c r="F47" s="7"/>
      <c r="G47" s="7">
        <f>E47*F47</f>
        <v>0</v>
      </c>
      <c r="H47" s="7"/>
      <c r="I47" s="7">
        <f>E47*H47</f>
        <v>0</v>
      </c>
      <c r="J47" s="7">
        <f>F47+H47</f>
        <v>0</v>
      </c>
      <c r="K47" s="7">
        <f>G47+I47</f>
        <v>0</v>
      </c>
    </row>
    <row r="48" spans="1:11" ht="15.75">
      <c r="A48" s="1" t="s">
        <v>120</v>
      </c>
      <c r="B48" s="1" t="s">
        <v>13</v>
      </c>
      <c r="C48" s="16" t="s">
        <v>121</v>
      </c>
      <c r="D48" s="1" t="s">
        <v>71</v>
      </c>
      <c r="E48" s="7">
        <v>2</v>
      </c>
      <c r="F48" s="7"/>
      <c r="G48" s="7">
        <f>E48*F48</f>
        <v>0</v>
      </c>
      <c r="H48" s="7"/>
      <c r="I48" s="7">
        <f>E48*H48</f>
        <v>0</v>
      </c>
      <c r="J48" s="7">
        <f>F48+H48</f>
        <v>0</v>
      </c>
      <c r="K48" s="7">
        <f>G48+I48</f>
        <v>0</v>
      </c>
    </row>
    <row r="49" spans="1:11" ht="18">
      <c r="A49" s="10" t="s">
        <v>13</v>
      </c>
      <c r="B49" s="10" t="s">
        <v>13</v>
      </c>
      <c r="C49" s="17" t="s">
        <v>126</v>
      </c>
      <c r="D49" s="10" t="s">
        <v>13</v>
      </c>
      <c r="E49" s="11"/>
      <c r="F49" s="11"/>
      <c r="G49" s="11">
        <f>SUM(G37:G48)</f>
        <v>0</v>
      </c>
      <c r="H49" s="11"/>
      <c r="I49" s="11">
        <f>SUM(I37:I48)</f>
        <v>0</v>
      </c>
      <c r="J49" s="11"/>
      <c r="K49" s="11">
        <f>SUM(K37:K48)</f>
        <v>0</v>
      </c>
    </row>
    <row r="50" spans="1:11" ht="18">
      <c r="A50" s="10" t="s">
        <v>13</v>
      </c>
      <c r="B50" s="10" t="s">
        <v>13</v>
      </c>
      <c r="C50" s="17" t="s">
        <v>127</v>
      </c>
      <c r="D50" s="10" t="s">
        <v>13</v>
      </c>
      <c r="E50" s="11"/>
      <c r="F50" s="11"/>
      <c r="G50" s="11"/>
      <c r="H50" s="11"/>
      <c r="I50" s="11"/>
      <c r="J50" s="11"/>
      <c r="K50" s="11"/>
    </row>
    <row r="51" spans="1:11" ht="15.75">
      <c r="A51" s="1" t="s">
        <v>13</v>
      </c>
      <c r="B51" s="1" t="s">
        <v>13</v>
      </c>
      <c r="C51" s="16" t="s">
        <v>64</v>
      </c>
      <c r="D51" s="1" t="s">
        <v>71</v>
      </c>
      <c r="E51" s="7">
        <v>1</v>
      </c>
      <c r="F51" s="7">
        <f>K49</f>
        <v>0</v>
      </c>
      <c r="G51" s="7">
        <f>E51*F51</f>
        <v>0</v>
      </c>
      <c r="H51" s="7">
        <v>0</v>
      </c>
      <c r="I51" s="7">
        <f>E51*H51</f>
        <v>0</v>
      </c>
      <c r="J51" s="7">
        <f>F51+H51</f>
        <v>0</v>
      </c>
      <c r="K51" s="7">
        <f>G51+I51</f>
        <v>0</v>
      </c>
    </row>
    <row r="52" spans="1:11" ht="15.75">
      <c r="A52" s="1" t="s">
        <v>13</v>
      </c>
      <c r="B52" s="1" t="s">
        <v>13</v>
      </c>
      <c r="C52" s="16" t="s">
        <v>123</v>
      </c>
      <c r="D52" s="1" t="s">
        <v>71</v>
      </c>
      <c r="E52" s="7">
        <v>1</v>
      </c>
      <c r="F52" s="7">
        <f>K49</f>
        <v>0</v>
      </c>
      <c r="G52" s="7">
        <f>E52*F52</f>
        <v>0</v>
      </c>
      <c r="H52" s="7">
        <v>0</v>
      </c>
      <c r="I52" s="7">
        <f>E52*H52</f>
        <v>0</v>
      </c>
      <c r="J52" s="7">
        <f>F52+H52</f>
        <v>0</v>
      </c>
      <c r="K52" s="7">
        <f>G52+I52</f>
        <v>0</v>
      </c>
    </row>
    <row r="53" spans="1:11" ht="18">
      <c r="A53" s="10" t="s">
        <v>13</v>
      </c>
      <c r="B53" s="10" t="s">
        <v>13</v>
      </c>
      <c r="C53" s="17" t="s">
        <v>128</v>
      </c>
      <c r="D53" s="10" t="s">
        <v>13</v>
      </c>
      <c r="E53" s="11"/>
      <c r="F53" s="11"/>
      <c r="G53" s="11">
        <f>SUM(G51:G52)</f>
        <v>0</v>
      </c>
      <c r="H53" s="11"/>
      <c r="I53" s="11">
        <f>SUM(I51:I52)</f>
        <v>0</v>
      </c>
      <c r="J53" s="11"/>
      <c r="K53" s="11">
        <f>SUM(K51:K52)</f>
        <v>0</v>
      </c>
    </row>
    <row r="54" spans="1:11" ht="18">
      <c r="A54" s="10" t="s">
        <v>13</v>
      </c>
      <c r="B54" s="10" t="s">
        <v>13</v>
      </c>
      <c r="C54" s="17" t="s">
        <v>129</v>
      </c>
      <c r="D54" s="10" t="s">
        <v>13</v>
      </c>
      <c r="E54" s="11"/>
      <c r="F54" s="11"/>
      <c r="G54" s="11"/>
      <c r="H54" s="11"/>
      <c r="I54" s="11"/>
      <c r="J54" s="11"/>
      <c r="K54" s="11"/>
    </row>
    <row r="55" spans="1:11" ht="16.5">
      <c r="A55" s="14" t="s">
        <v>130</v>
      </c>
      <c r="B55" s="14" t="s">
        <v>13</v>
      </c>
      <c r="C55" s="18" t="s">
        <v>131</v>
      </c>
      <c r="D55" s="14" t="s">
        <v>13</v>
      </c>
      <c r="E55" s="15"/>
      <c r="F55" s="15"/>
      <c r="G55" s="15"/>
      <c r="H55" s="15"/>
      <c r="I55" s="15"/>
      <c r="J55" s="15"/>
      <c r="K55" s="15"/>
    </row>
    <row r="56" spans="1:11" ht="15.75">
      <c r="A56" s="1" t="s">
        <v>132</v>
      </c>
      <c r="B56" s="1" t="s">
        <v>13</v>
      </c>
      <c r="C56" s="16" t="s">
        <v>133</v>
      </c>
      <c r="D56" s="1" t="s">
        <v>71</v>
      </c>
      <c r="E56" s="7">
        <v>2</v>
      </c>
      <c r="F56" s="7">
        <v>0</v>
      </c>
      <c r="G56" s="7">
        <f>E56*F56</f>
        <v>0</v>
      </c>
      <c r="H56" s="7"/>
      <c r="I56" s="7">
        <f>E56*H56</f>
        <v>0</v>
      </c>
      <c r="J56" s="7">
        <f>F56+H56</f>
        <v>0</v>
      </c>
      <c r="K56" s="7">
        <f>G56+I56</f>
        <v>0</v>
      </c>
    </row>
    <row r="57" spans="1:11" ht="16.5">
      <c r="A57" s="14" t="s">
        <v>13</v>
      </c>
      <c r="B57" s="14" t="s">
        <v>13</v>
      </c>
      <c r="C57" s="18" t="s">
        <v>134</v>
      </c>
      <c r="D57" s="14" t="s">
        <v>13</v>
      </c>
      <c r="E57" s="15"/>
      <c r="F57" s="15"/>
      <c r="G57" s="15"/>
      <c r="H57" s="15"/>
      <c r="I57" s="15"/>
      <c r="J57" s="15"/>
      <c r="K57" s="15"/>
    </row>
    <row r="58" spans="1:11" ht="120.75">
      <c r="A58" s="1" t="s">
        <v>13</v>
      </c>
      <c r="B58" s="1" t="s">
        <v>13</v>
      </c>
      <c r="C58" s="16" t="s">
        <v>135</v>
      </c>
      <c r="D58" s="1" t="s">
        <v>71</v>
      </c>
      <c r="E58" s="7">
        <v>12</v>
      </c>
      <c r="F58" s="7"/>
      <c r="G58" s="7">
        <f>E58*F58</f>
        <v>0</v>
      </c>
      <c r="H58" s="7"/>
      <c r="I58" s="7">
        <f>E58*H58</f>
        <v>0</v>
      </c>
      <c r="J58" s="7">
        <f t="shared" ref="J58:K62" si="0">F58+H58</f>
        <v>0</v>
      </c>
      <c r="K58" s="7">
        <f t="shared" si="0"/>
        <v>0</v>
      </c>
    </row>
    <row r="59" spans="1:11" ht="15.75">
      <c r="A59" s="1" t="s">
        <v>13</v>
      </c>
      <c r="B59" s="1" t="s">
        <v>13</v>
      </c>
      <c r="C59" s="16" t="s">
        <v>136</v>
      </c>
      <c r="D59" s="1" t="s">
        <v>71</v>
      </c>
      <c r="E59" s="7">
        <v>12</v>
      </c>
      <c r="F59" s="7"/>
      <c r="G59" s="7">
        <f>E59*F59</f>
        <v>0</v>
      </c>
      <c r="H59" s="7">
        <v>0</v>
      </c>
      <c r="I59" s="7">
        <f>E59*H59</f>
        <v>0</v>
      </c>
      <c r="J59" s="7">
        <f t="shared" si="0"/>
        <v>0</v>
      </c>
      <c r="K59" s="7">
        <f t="shared" si="0"/>
        <v>0</v>
      </c>
    </row>
    <row r="60" spans="1:11" ht="15.75">
      <c r="A60" s="1" t="s">
        <v>13</v>
      </c>
      <c r="B60" s="1" t="s">
        <v>13</v>
      </c>
      <c r="C60" s="16" t="s">
        <v>137</v>
      </c>
      <c r="D60" s="1" t="s">
        <v>71</v>
      </c>
      <c r="E60" s="7">
        <v>12</v>
      </c>
      <c r="F60" s="7"/>
      <c r="G60" s="7">
        <f>E60*F60</f>
        <v>0</v>
      </c>
      <c r="H60" s="7"/>
      <c r="I60" s="7">
        <f>E60*H60</f>
        <v>0</v>
      </c>
      <c r="J60" s="7">
        <f t="shared" si="0"/>
        <v>0</v>
      </c>
      <c r="K60" s="7">
        <f t="shared" si="0"/>
        <v>0</v>
      </c>
    </row>
    <row r="61" spans="1:11" ht="15.75">
      <c r="A61" s="1" t="s">
        <v>13</v>
      </c>
      <c r="B61" s="1" t="s">
        <v>13</v>
      </c>
      <c r="C61" s="16" t="s">
        <v>138</v>
      </c>
      <c r="D61" s="1" t="s">
        <v>71</v>
      </c>
      <c r="E61" s="7">
        <v>12</v>
      </c>
      <c r="F61" s="7"/>
      <c r="G61" s="7">
        <f>E61*F61</f>
        <v>0</v>
      </c>
      <c r="H61" s="7">
        <v>0</v>
      </c>
      <c r="I61" s="7">
        <f>E61*H61</f>
        <v>0</v>
      </c>
      <c r="J61" s="7">
        <f t="shared" si="0"/>
        <v>0</v>
      </c>
      <c r="K61" s="7">
        <f t="shared" si="0"/>
        <v>0</v>
      </c>
    </row>
    <row r="62" spans="1:11" ht="15.75">
      <c r="A62" s="1" t="s">
        <v>13</v>
      </c>
      <c r="B62" s="1" t="s">
        <v>13</v>
      </c>
      <c r="C62" s="16" t="s">
        <v>139</v>
      </c>
      <c r="D62" s="1" t="s">
        <v>71</v>
      </c>
      <c r="E62" s="7">
        <v>12</v>
      </c>
      <c r="F62" s="7"/>
      <c r="G62" s="7">
        <f>E62*F62</f>
        <v>0</v>
      </c>
      <c r="H62" s="7">
        <v>0</v>
      </c>
      <c r="I62" s="7">
        <f>E62*H62</f>
        <v>0</v>
      </c>
      <c r="J62" s="7">
        <f t="shared" si="0"/>
        <v>0</v>
      </c>
      <c r="K62" s="7">
        <f t="shared" si="0"/>
        <v>0</v>
      </c>
    </row>
    <row r="63" spans="1:11" ht="16.5">
      <c r="A63" s="14" t="s">
        <v>13</v>
      </c>
      <c r="B63" s="14" t="s">
        <v>13</v>
      </c>
      <c r="C63" s="18" t="s">
        <v>140</v>
      </c>
      <c r="D63" s="14" t="s">
        <v>13</v>
      </c>
      <c r="E63" s="15"/>
      <c r="F63" s="15"/>
      <c r="G63" s="15"/>
      <c r="H63" s="15"/>
      <c r="I63" s="15"/>
      <c r="J63" s="15"/>
      <c r="K63" s="15"/>
    </row>
    <row r="64" spans="1:11" ht="15.75">
      <c r="A64" s="1" t="s">
        <v>13</v>
      </c>
      <c r="B64" s="1" t="s">
        <v>13</v>
      </c>
      <c r="C64" s="16" t="s">
        <v>141</v>
      </c>
      <c r="D64" s="1" t="s">
        <v>71</v>
      </c>
      <c r="E64" s="7">
        <v>4</v>
      </c>
      <c r="F64" s="7"/>
      <c r="G64" s="7">
        <f>E64*F64</f>
        <v>0</v>
      </c>
      <c r="H64" s="7"/>
      <c r="I64" s="7">
        <f>E64*H64</f>
        <v>0</v>
      </c>
      <c r="J64" s="7">
        <f>F64+H64</f>
        <v>0</v>
      </c>
      <c r="K64" s="7">
        <f>G64+I64</f>
        <v>0</v>
      </c>
    </row>
    <row r="65" spans="1:11" ht="15.75">
      <c r="A65" s="1" t="s">
        <v>13</v>
      </c>
      <c r="B65" s="1" t="s">
        <v>13</v>
      </c>
      <c r="C65" s="16" t="s">
        <v>142</v>
      </c>
      <c r="D65" s="1" t="s">
        <v>71</v>
      </c>
      <c r="E65" s="7">
        <v>4</v>
      </c>
      <c r="F65" s="7"/>
      <c r="G65" s="7">
        <f>E65*F65</f>
        <v>0</v>
      </c>
      <c r="H65" s="7"/>
      <c r="I65" s="7">
        <f>E65*H65</f>
        <v>0</v>
      </c>
      <c r="J65" s="7">
        <f>F65+H65</f>
        <v>0</v>
      </c>
      <c r="K65" s="7">
        <f>G65+I65</f>
        <v>0</v>
      </c>
    </row>
    <row r="66" spans="1:11" ht="33">
      <c r="A66" s="14" t="s">
        <v>143</v>
      </c>
      <c r="B66" s="14" t="s">
        <v>13</v>
      </c>
      <c r="C66" s="18" t="s">
        <v>144</v>
      </c>
      <c r="D66" s="14" t="s">
        <v>13</v>
      </c>
      <c r="E66" s="15"/>
      <c r="F66" s="15"/>
      <c r="G66" s="15"/>
      <c r="H66" s="15"/>
      <c r="I66" s="15"/>
      <c r="J66" s="15"/>
      <c r="K66" s="15"/>
    </row>
    <row r="67" spans="1:11" ht="15.75">
      <c r="A67" s="1" t="s">
        <v>145</v>
      </c>
      <c r="B67" s="1" t="s">
        <v>13</v>
      </c>
      <c r="C67" s="16" t="s">
        <v>146</v>
      </c>
      <c r="D67" s="1" t="s">
        <v>71</v>
      </c>
      <c r="E67" s="7">
        <v>4</v>
      </c>
      <c r="F67" s="7"/>
      <c r="G67" s="7">
        <f>E67*F67</f>
        <v>0</v>
      </c>
      <c r="H67" s="7"/>
      <c r="I67" s="7">
        <f>E67*H67</f>
        <v>0</v>
      </c>
      <c r="J67" s="7">
        <f>F67+H67</f>
        <v>0</v>
      </c>
      <c r="K67" s="7">
        <f>G67+I67</f>
        <v>0</v>
      </c>
    </row>
    <row r="68" spans="1:11" ht="33">
      <c r="A68" s="14" t="s">
        <v>13</v>
      </c>
      <c r="B68" s="14" t="s">
        <v>13</v>
      </c>
      <c r="C68" s="18" t="s">
        <v>147</v>
      </c>
      <c r="D68" s="14" t="s">
        <v>13</v>
      </c>
      <c r="E68" s="15"/>
      <c r="F68" s="15"/>
      <c r="G68" s="15"/>
      <c r="H68" s="15"/>
      <c r="I68" s="15"/>
      <c r="J68" s="15"/>
      <c r="K68" s="15"/>
    </row>
    <row r="69" spans="1:11" ht="15.75">
      <c r="A69" s="1" t="s">
        <v>13</v>
      </c>
      <c r="B69" s="1" t="s">
        <v>13</v>
      </c>
      <c r="C69" s="16" t="s">
        <v>148</v>
      </c>
      <c r="D69" s="1" t="s">
        <v>71</v>
      </c>
      <c r="E69" s="7">
        <v>12</v>
      </c>
      <c r="F69" s="7"/>
      <c r="G69" s="7">
        <f>E69*F69</f>
        <v>0</v>
      </c>
      <c r="H69" s="7"/>
      <c r="I69" s="7">
        <f>E69*H69</f>
        <v>0</v>
      </c>
      <c r="J69" s="7">
        <f>F69+H69</f>
        <v>0</v>
      </c>
      <c r="K69" s="7">
        <f>G69+I69</f>
        <v>0</v>
      </c>
    </row>
    <row r="70" spans="1:11" ht="16.5">
      <c r="A70" s="14" t="s">
        <v>149</v>
      </c>
      <c r="B70" s="14" t="s">
        <v>13</v>
      </c>
      <c r="C70" s="18" t="s">
        <v>150</v>
      </c>
      <c r="D70" s="14" t="s">
        <v>13</v>
      </c>
      <c r="E70" s="15"/>
      <c r="F70" s="15"/>
      <c r="G70" s="15"/>
      <c r="H70" s="15"/>
      <c r="I70" s="15"/>
      <c r="J70" s="15"/>
      <c r="K70" s="15"/>
    </row>
    <row r="71" spans="1:11" ht="15.75">
      <c r="A71" s="1" t="s">
        <v>151</v>
      </c>
      <c r="B71" s="1" t="s">
        <v>13</v>
      </c>
      <c r="C71" s="16" t="s">
        <v>152</v>
      </c>
      <c r="D71" s="1" t="s">
        <v>153</v>
      </c>
      <c r="E71" s="7">
        <v>120</v>
      </c>
      <c r="F71" s="7"/>
      <c r="G71" s="7">
        <f>E71*F71</f>
        <v>0</v>
      </c>
      <c r="H71" s="7"/>
      <c r="I71" s="7">
        <f>E71*H71</f>
        <v>0</v>
      </c>
      <c r="J71" s="7">
        <f>F71+H71</f>
        <v>0</v>
      </c>
      <c r="K71" s="7">
        <f>G71+I71</f>
        <v>0</v>
      </c>
    </row>
    <row r="72" spans="1:11" ht="15.75">
      <c r="A72" s="1" t="s">
        <v>154</v>
      </c>
      <c r="B72" s="1" t="s">
        <v>13</v>
      </c>
      <c r="C72" s="16" t="s">
        <v>155</v>
      </c>
      <c r="D72" s="1" t="s">
        <v>153</v>
      </c>
      <c r="E72" s="7">
        <v>98</v>
      </c>
      <c r="F72" s="7"/>
      <c r="G72" s="7">
        <f>E72*F72</f>
        <v>0</v>
      </c>
      <c r="H72" s="7"/>
      <c r="I72" s="7">
        <f>E72*H72</f>
        <v>0</v>
      </c>
      <c r="J72" s="7">
        <f>F72+H72</f>
        <v>0</v>
      </c>
      <c r="K72" s="7">
        <f>G72+I72</f>
        <v>0</v>
      </c>
    </row>
    <row r="73" spans="1:11" ht="15.75">
      <c r="A73" s="1" t="s">
        <v>156</v>
      </c>
      <c r="B73" s="1" t="s">
        <v>13</v>
      </c>
      <c r="C73" s="16" t="s">
        <v>157</v>
      </c>
      <c r="D73" s="1" t="s">
        <v>153</v>
      </c>
      <c r="E73" s="7">
        <v>50</v>
      </c>
      <c r="F73" s="7"/>
      <c r="G73" s="7"/>
      <c r="H73" s="7"/>
      <c r="I73" s="7"/>
      <c r="J73" s="7"/>
      <c r="K73" s="7"/>
    </row>
    <row r="74" spans="1:11" ht="16.5">
      <c r="A74" s="14" t="s">
        <v>158</v>
      </c>
      <c r="B74" s="14" t="s">
        <v>13</v>
      </c>
      <c r="C74" s="18" t="s">
        <v>159</v>
      </c>
      <c r="D74" s="14" t="s">
        <v>13</v>
      </c>
      <c r="E74" s="15"/>
      <c r="F74" s="15"/>
      <c r="G74" s="15"/>
      <c r="H74" s="15"/>
      <c r="I74" s="15"/>
      <c r="J74" s="15"/>
      <c r="K74" s="15"/>
    </row>
    <row r="75" spans="1:11" ht="15.75">
      <c r="A75" s="1" t="s">
        <v>160</v>
      </c>
      <c r="B75" s="1" t="s">
        <v>13</v>
      </c>
      <c r="C75" s="16" t="s">
        <v>161</v>
      </c>
      <c r="D75" s="1" t="s">
        <v>153</v>
      </c>
      <c r="E75" s="7">
        <v>145</v>
      </c>
      <c r="F75" s="7"/>
      <c r="G75" s="7">
        <f>E75*F75</f>
        <v>0</v>
      </c>
      <c r="H75" s="7"/>
      <c r="I75" s="7">
        <f>E75*H75</f>
        <v>0</v>
      </c>
      <c r="J75" s="7">
        <f>F75+H75</f>
        <v>0</v>
      </c>
      <c r="K75" s="7">
        <f>G75+I75</f>
        <v>0</v>
      </c>
    </row>
    <row r="76" spans="1:11" ht="33">
      <c r="A76" s="14" t="s">
        <v>162</v>
      </c>
      <c r="B76" s="14" t="s">
        <v>13</v>
      </c>
      <c r="C76" s="18" t="s">
        <v>163</v>
      </c>
      <c r="D76" s="14" t="s">
        <v>13</v>
      </c>
      <c r="E76" s="15"/>
      <c r="F76" s="15"/>
      <c r="G76" s="15"/>
      <c r="H76" s="15"/>
      <c r="I76" s="15"/>
      <c r="J76" s="15"/>
      <c r="K76" s="15"/>
    </row>
    <row r="77" spans="1:11" ht="15.75">
      <c r="A77" s="1" t="s">
        <v>164</v>
      </c>
      <c r="B77" s="1" t="s">
        <v>13</v>
      </c>
      <c r="C77" s="16" t="s">
        <v>165</v>
      </c>
      <c r="D77" s="1" t="s">
        <v>71</v>
      </c>
      <c r="E77" s="7">
        <v>2</v>
      </c>
      <c r="F77" s="7">
        <v>0</v>
      </c>
      <c r="G77" s="7">
        <f>E77*F77</f>
        <v>0</v>
      </c>
      <c r="H77" s="7"/>
      <c r="I77" s="7">
        <f>E77*H77</f>
        <v>0</v>
      </c>
      <c r="J77" s="7">
        <f t="shared" ref="J77:K79" si="1">F77+H77</f>
        <v>0</v>
      </c>
      <c r="K77" s="7">
        <f t="shared" si="1"/>
        <v>0</v>
      </c>
    </row>
    <row r="78" spans="1:11" ht="15.75">
      <c r="A78" s="1" t="s">
        <v>164</v>
      </c>
      <c r="B78" s="1" t="s">
        <v>13</v>
      </c>
      <c r="C78" s="16" t="s">
        <v>166</v>
      </c>
      <c r="D78" s="1" t="s">
        <v>71</v>
      </c>
      <c r="E78" s="7">
        <v>8</v>
      </c>
      <c r="F78" s="7">
        <v>0</v>
      </c>
      <c r="G78" s="7">
        <f>E78*F78</f>
        <v>0</v>
      </c>
      <c r="H78" s="7"/>
      <c r="I78" s="7">
        <f>E78*H78</f>
        <v>0</v>
      </c>
      <c r="J78" s="7">
        <f t="shared" si="1"/>
        <v>0</v>
      </c>
      <c r="K78" s="7">
        <f t="shared" si="1"/>
        <v>0</v>
      </c>
    </row>
    <row r="79" spans="1:11" ht="15.75">
      <c r="A79" s="1" t="s">
        <v>167</v>
      </c>
      <c r="B79" s="1" t="s">
        <v>13</v>
      </c>
      <c r="C79" s="16" t="s">
        <v>168</v>
      </c>
      <c r="D79" s="1" t="s">
        <v>71</v>
      </c>
      <c r="E79" s="7">
        <v>26</v>
      </c>
      <c r="F79" s="7">
        <v>0</v>
      </c>
      <c r="G79" s="7">
        <f>E79*F79</f>
        <v>0</v>
      </c>
      <c r="H79" s="7"/>
      <c r="I79" s="7">
        <f>E79*H79</f>
        <v>0</v>
      </c>
      <c r="J79" s="7">
        <f t="shared" si="1"/>
        <v>0</v>
      </c>
      <c r="K79" s="7">
        <f t="shared" si="1"/>
        <v>0</v>
      </c>
    </row>
    <row r="80" spans="1:11" ht="33">
      <c r="A80" s="14" t="s">
        <v>169</v>
      </c>
      <c r="B80" s="14" t="s">
        <v>13</v>
      </c>
      <c r="C80" s="18" t="s">
        <v>170</v>
      </c>
      <c r="D80" s="14" t="s">
        <v>13</v>
      </c>
      <c r="E80" s="15"/>
      <c r="F80" s="15"/>
      <c r="G80" s="15"/>
      <c r="H80" s="15"/>
      <c r="I80" s="15"/>
      <c r="J80" s="15"/>
      <c r="K80" s="15"/>
    </row>
    <row r="81" spans="1:11" ht="15.75">
      <c r="A81" s="1" t="s">
        <v>171</v>
      </c>
      <c r="B81" s="1" t="s">
        <v>13</v>
      </c>
      <c r="C81" s="16" t="s">
        <v>172</v>
      </c>
      <c r="D81" s="1" t="s">
        <v>71</v>
      </c>
      <c r="E81" s="7">
        <v>8</v>
      </c>
      <c r="F81" s="7">
        <v>0</v>
      </c>
      <c r="G81" s="7">
        <f>E81*F81</f>
        <v>0</v>
      </c>
      <c r="H81" s="7"/>
      <c r="I81" s="7">
        <f>E81*H81</f>
        <v>0</v>
      </c>
      <c r="J81" s="7">
        <f>F81+H81</f>
        <v>0</v>
      </c>
      <c r="K81" s="7">
        <f>G81+I81</f>
        <v>0</v>
      </c>
    </row>
    <row r="82" spans="1:11" ht="15.75">
      <c r="A82" s="1" t="s">
        <v>171</v>
      </c>
      <c r="B82" s="1" t="s">
        <v>13</v>
      </c>
      <c r="C82" s="16" t="s">
        <v>173</v>
      </c>
      <c r="D82" s="1" t="s">
        <v>71</v>
      </c>
      <c r="E82" s="7">
        <v>20</v>
      </c>
      <c r="F82" s="7">
        <v>0</v>
      </c>
      <c r="G82" s="7">
        <f>E82*F82</f>
        <v>0</v>
      </c>
      <c r="H82" s="7"/>
      <c r="I82" s="7">
        <f>E82*H82</f>
        <v>0</v>
      </c>
      <c r="J82" s="7">
        <f>F82+H82</f>
        <v>0</v>
      </c>
      <c r="K82" s="7">
        <f>G82+I82</f>
        <v>0</v>
      </c>
    </row>
    <row r="83" spans="1:11" ht="33">
      <c r="A83" s="14" t="s">
        <v>174</v>
      </c>
      <c r="B83" s="14" t="s">
        <v>13</v>
      </c>
      <c r="C83" s="18" t="s">
        <v>175</v>
      </c>
      <c r="D83" s="14" t="s">
        <v>13</v>
      </c>
      <c r="E83" s="15"/>
      <c r="F83" s="15"/>
      <c r="G83" s="15"/>
      <c r="H83" s="15"/>
      <c r="I83" s="15"/>
      <c r="J83" s="15"/>
      <c r="K83" s="15"/>
    </row>
    <row r="84" spans="1:11" ht="15.75">
      <c r="A84" s="1" t="s">
        <v>176</v>
      </c>
      <c r="B84" s="1" t="s">
        <v>13</v>
      </c>
      <c r="C84" s="16" t="s">
        <v>177</v>
      </c>
      <c r="D84" s="1" t="s">
        <v>71</v>
      </c>
      <c r="E84" s="7">
        <v>120</v>
      </c>
      <c r="F84" s="7">
        <v>0</v>
      </c>
      <c r="G84" s="7">
        <f>E84*F84</f>
        <v>0</v>
      </c>
      <c r="H84" s="7"/>
      <c r="I84" s="7">
        <f>E84*H84</f>
        <v>0</v>
      </c>
      <c r="J84" s="7">
        <f>F84+H84</f>
        <v>0</v>
      </c>
      <c r="K84" s="7">
        <f>G84+I84</f>
        <v>0</v>
      </c>
    </row>
    <row r="85" spans="1:11" ht="16.5">
      <c r="A85" s="14" t="s">
        <v>178</v>
      </c>
      <c r="B85" s="14" t="s">
        <v>13</v>
      </c>
      <c r="C85" s="18" t="s">
        <v>179</v>
      </c>
      <c r="D85" s="14" t="s">
        <v>13</v>
      </c>
      <c r="E85" s="15"/>
      <c r="F85" s="15"/>
      <c r="G85" s="15"/>
      <c r="H85" s="15"/>
      <c r="I85" s="15"/>
      <c r="J85" s="15"/>
      <c r="K85" s="15"/>
    </row>
    <row r="86" spans="1:11" ht="15.75">
      <c r="A86" s="1" t="s">
        <v>180</v>
      </c>
      <c r="B86" s="1" t="s">
        <v>13</v>
      </c>
      <c r="C86" s="16" t="s">
        <v>181</v>
      </c>
      <c r="D86" s="1" t="s">
        <v>153</v>
      </c>
      <c r="E86" s="7">
        <v>50</v>
      </c>
      <c r="F86" s="7"/>
      <c r="G86" s="7">
        <f>E86*F86</f>
        <v>0</v>
      </c>
      <c r="H86" s="7"/>
      <c r="I86" s="7">
        <f>E86*H86</f>
        <v>0</v>
      </c>
      <c r="J86" s="7">
        <f>F86+H86</f>
        <v>0</v>
      </c>
      <c r="K86" s="7">
        <f>G86+I86</f>
        <v>0</v>
      </c>
    </row>
    <row r="87" spans="1:11" ht="33">
      <c r="A87" s="14" t="s">
        <v>182</v>
      </c>
      <c r="B87" s="14" t="s">
        <v>13</v>
      </c>
      <c r="C87" s="18" t="s">
        <v>183</v>
      </c>
      <c r="D87" s="14" t="s">
        <v>13</v>
      </c>
      <c r="E87" s="15"/>
      <c r="F87" s="15"/>
      <c r="G87" s="15"/>
      <c r="H87" s="15"/>
      <c r="I87" s="15"/>
      <c r="J87" s="15"/>
      <c r="K87" s="15"/>
    </row>
    <row r="88" spans="1:11" ht="15.75">
      <c r="A88" s="1" t="s">
        <v>184</v>
      </c>
      <c r="B88" s="1" t="s">
        <v>13</v>
      </c>
      <c r="C88" s="16" t="s">
        <v>185</v>
      </c>
      <c r="D88" s="1" t="s">
        <v>71</v>
      </c>
      <c r="E88" s="7">
        <v>4</v>
      </c>
      <c r="F88" s="7"/>
      <c r="G88" s="7">
        <f>E88*F88</f>
        <v>0</v>
      </c>
      <c r="H88" s="7"/>
      <c r="I88" s="7">
        <f>E88*H88</f>
        <v>0</v>
      </c>
      <c r="J88" s="7">
        <f>F88+H88</f>
        <v>0</v>
      </c>
      <c r="K88" s="7">
        <f>G88+I88</f>
        <v>0</v>
      </c>
    </row>
    <row r="89" spans="1:11" ht="16.5">
      <c r="A89" s="14" t="s">
        <v>13</v>
      </c>
      <c r="B89" s="14" t="s">
        <v>13</v>
      </c>
      <c r="C89" s="18" t="s">
        <v>186</v>
      </c>
      <c r="D89" s="14" t="s">
        <v>13</v>
      </c>
      <c r="E89" s="15"/>
      <c r="F89" s="15"/>
      <c r="G89" s="15"/>
      <c r="H89" s="15"/>
      <c r="I89" s="15"/>
      <c r="J89" s="15"/>
      <c r="K89" s="15"/>
    </row>
    <row r="90" spans="1:11" ht="15.75">
      <c r="A90" s="1" t="s">
        <v>13</v>
      </c>
      <c r="B90" s="1" t="s">
        <v>13</v>
      </c>
      <c r="C90" s="16" t="s">
        <v>187</v>
      </c>
      <c r="D90" s="1" t="s">
        <v>153</v>
      </c>
      <c r="E90" s="7">
        <v>150</v>
      </c>
      <c r="F90" s="7"/>
      <c r="G90" s="7">
        <f>E90*F90</f>
        <v>0</v>
      </c>
      <c r="H90" s="7"/>
      <c r="I90" s="7">
        <f>E90*H90</f>
        <v>0</v>
      </c>
      <c r="J90" s="7">
        <f>F90+H90</f>
        <v>0</v>
      </c>
      <c r="K90" s="7">
        <f>G90+I90</f>
        <v>0</v>
      </c>
    </row>
    <row r="91" spans="1:11" ht="16.5">
      <c r="A91" s="14" t="s">
        <v>13</v>
      </c>
      <c r="B91" s="14" t="s">
        <v>13</v>
      </c>
      <c r="C91" s="18" t="s">
        <v>188</v>
      </c>
      <c r="D91" s="14" t="s">
        <v>13</v>
      </c>
      <c r="E91" s="15"/>
      <c r="F91" s="15"/>
      <c r="G91" s="15"/>
      <c r="H91" s="15"/>
      <c r="I91" s="15"/>
      <c r="J91" s="15"/>
      <c r="K91" s="15"/>
    </row>
    <row r="92" spans="1:11" ht="15.75">
      <c r="A92" s="1" t="s">
        <v>13</v>
      </c>
      <c r="B92" s="1" t="s">
        <v>13</v>
      </c>
      <c r="C92" s="16" t="s">
        <v>189</v>
      </c>
      <c r="D92" s="1" t="s">
        <v>71</v>
      </c>
      <c r="E92" s="7">
        <v>1</v>
      </c>
      <c r="F92" s="7"/>
      <c r="G92" s="7">
        <f>E92*F92</f>
        <v>0</v>
      </c>
      <c r="H92" s="7">
        <v>0</v>
      </c>
      <c r="I92" s="7">
        <f>E92*H92</f>
        <v>0</v>
      </c>
      <c r="J92" s="7">
        <f>F92+H92</f>
        <v>0</v>
      </c>
      <c r="K92" s="7">
        <f>G92+I92</f>
        <v>0</v>
      </c>
    </row>
    <row r="93" spans="1:11" ht="16.5">
      <c r="A93" s="14" t="s">
        <v>13</v>
      </c>
      <c r="B93" s="14" t="s">
        <v>13</v>
      </c>
      <c r="C93" s="18" t="s">
        <v>190</v>
      </c>
      <c r="D93" s="14" t="s">
        <v>13</v>
      </c>
      <c r="E93" s="15"/>
      <c r="F93" s="15"/>
      <c r="G93" s="15"/>
      <c r="H93" s="15"/>
      <c r="I93" s="15"/>
      <c r="J93" s="15"/>
      <c r="K93" s="15"/>
    </row>
    <row r="94" spans="1:11" ht="15.75">
      <c r="A94" s="1" t="s">
        <v>13</v>
      </c>
      <c r="B94" s="1" t="s">
        <v>13</v>
      </c>
      <c r="C94" s="16" t="s">
        <v>191</v>
      </c>
      <c r="D94" s="1" t="s">
        <v>192</v>
      </c>
      <c r="E94" s="7">
        <v>8</v>
      </c>
      <c r="F94" s="7">
        <v>0</v>
      </c>
      <c r="G94" s="7">
        <f>E94*F94</f>
        <v>0</v>
      </c>
      <c r="H94" s="7"/>
      <c r="I94" s="7">
        <f>E94*H94</f>
        <v>0</v>
      </c>
      <c r="J94" s="7">
        <f>F94+H94</f>
        <v>0</v>
      </c>
      <c r="K94" s="7">
        <f>G94+I94</f>
        <v>0</v>
      </c>
    </row>
    <row r="95" spans="1:11" ht="15.75">
      <c r="A95" s="1" t="s">
        <v>13</v>
      </c>
      <c r="B95" s="1" t="s">
        <v>13</v>
      </c>
      <c r="C95" s="16" t="s">
        <v>193</v>
      </c>
      <c r="D95" s="1" t="s">
        <v>192</v>
      </c>
      <c r="E95" s="7">
        <v>8</v>
      </c>
      <c r="F95" s="7">
        <v>0</v>
      </c>
      <c r="G95" s="7">
        <f>E95*F95</f>
        <v>0</v>
      </c>
      <c r="H95" s="7"/>
      <c r="I95" s="7">
        <f>E95*H95</f>
        <v>0</v>
      </c>
      <c r="J95" s="7">
        <f>F95+H95</f>
        <v>0</v>
      </c>
      <c r="K95" s="7">
        <f>G95+I95</f>
        <v>0</v>
      </c>
    </row>
    <row r="96" spans="1:11" ht="16.5">
      <c r="A96" s="14" t="s">
        <v>194</v>
      </c>
      <c r="B96" s="14" t="s">
        <v>13</v>
      </c>
      <c r="C96" s="18" t="s">
        <v>190</v>
      </c>
      <c r="D96" s="14" t="s">
        <v>13</v>
      </c>
      <c r="E96" s="15"/>
      <c r="F96" s="15"/>
      <c r="G96" s="15"/>
      <c r="H96" s="15"/>
      <c r="I96" s="15"/>
      <c r="J96" s="15"/>
      <c r="K96" s="15"/>
    </row>
    <row r="97" spans="1:11" ht="15.75">
      <c r="A97" s="1" t="s">
        <v>195</v>
      </c>
      <c r="B97" s="1" t="s">
        <v>13</v>
      </c>
      <c r="C97" s="16" t="s">
        <v>196</v>
      </c>
      <c r="D97" s="1" t="s">
        <v>192</v>
      </c>
      <c r="E97" s="7">
        <v>6</v>
      </c>
      <c r="F97" s="7">
        <v>0</v>
      </c>
      <c r="G97" s="7">
        <f>E97*F97</f>
        <v>0</v>
      </c>
      <c r="H97" s="7"/>
      <c r="I97" s="7">
        <f>E97*H97</f>
        <v>0</v>
      </c>
      <c r="J97" s="7">
        <f>F97+H97</f>
        <v>0</v>
      </c>
      <c r="K97" s="7">
        <f>G97+I97</f>
        <v>0</v>
      </c>
    </row>
    <row r="98" spans="1:11" ht="16.5">
      <c r="A98" s="14" t="s">
        <v>13</v>
      </c>
      <c r="B98" s="14" t="s">
        <v>13</v>
      </c>
      <c r="C98" s="18" t="s">
        <v>197</v>
      </c>
      <c r="D98" s="14" t="s">
        <v>13</v>
      </c>
      <c r="E98" s="15"/>
      <c r="F98" s="15"/>
      <c r="G98" s="15"/>
      <c r="H98" s="15"/>
      <c r="I98" s="15"/>
      <c r="J98" s="15"/>
      <c r="K98" s="15"/>
    </row>
    <row r="99" spans="1:11" ht="16.5">
      <c r="A99" s="14" t="s">
        <v>13</v>
      </c>
      <c r="B99" s="14" t="s">
        <v>13</v>
      </c>
      <c r="C99" s="18" t="s">
        <v>198</v>
      </c>
      <c r="D99" s="14" t="s">
        <v>13</v>
      </c>
      <c r="E99" s="15"/>
      <c r="F99" s="15"/>
      <c r="G99" s="15"/>
      <c r="H99" s="15"/>
      <c r="I99" s="15"/>
      <c r="J99" s="15"/>
      <c r="K99" s="15"/>
    </row>
    <row r="100" spans="1:11" ht="15.75">
      <c r="A100" s="1" t="s">
        <v>13</v>
      </c>
      <c r="B100" s="1" t="s">
        <v>13</v>
      </c>
      <c r="C100" s="16" t="s">
        <v>199</v>
      </c>
      <c r="D100" s="1" t="s">
        <v>192</v>
      </c>
      <c r="E100" s="7">
        <v>10</v>
      </c>
      <c r="F100" s="7">
        <v>0</v>
      </c>
      <c r="G100" s="7">
        <f>E100*F100</f>
        <v>0</v>
      </c>
      <c r="H100" s="7"/>
      <c r="I100" s="7">
        <f>E100*H100</f>
        <v>0</v>
      </c>
      <c r="J100" s="7">
        <f>F100+H100</f>
        <v>0</v>
      </c>
      <c r="K100" s="7">
        <f>G100+I100</f>
        <v>0</v>
      </c>
    </row>
    <row r="101" spans="1:11" ht="15.75">
      <c r="A101" s="1" t="s">
        <v>13</v>
      </c>
      <c r="B101" s="1" t="s">
        <v>13</v>
      </c>
      <c r="C101" s="16" t="s">
        <v>200</v>
      </c>
      <c r="D101" s="1" t="s">
        <v>13</v>
      </c>
      <c r="E101" s="7"/>
      <c r="F101" s="7"/>
      <c r="G101" s="7"/>
      <c r="H101" s="7"/>
      <c r="I101" s="7"/>
      <c r="J101" s="7">
        <f>F101+H101</f>
        <v>0</v>
      </c>
      <c r="K101" s="7">
        <f>G101+I101</f>
        <v>0</v>
      </c>
    </row>
    <row r="102" spans="1:11" ht="18">
      <c r="A102" s="10" t="s">
        <v>13</v>
      </c>
      <c r="B102" s="10" t="s">
        <v>13</v>
      </c>
      <c r="C102" s="17" t="s">
        <v>201</v>
      </c>
      <c r="D102" s="10" t="s">
        <v>13</v>
      </c>
      <c r="E102" s="11"/>
      <c r="F102" s="11"/>
      <c r="G102" s="11">
        <f>SUM(G55:G101)</f>
        <v>0</v>
      </c>
      <c r="H102" s="11"/>
      <c r="I102" s="11">
        <f>SUM(I55:I101)</f>
        <v>0</v>
      </c>
      <c r="J102" s="11"/>
      <c r="K102" s="11">
        <f>SUM(K55:K101)</f>
        <v>0</v>
      </c>
    </row>
    <row r="103" spans="1:11" ht="18">
      <c r="A103" s="10" t="s">
        <v>13</v>
      </c>
      <c r="B103" s="10" t="s">
        <v>13</v>
      </c>
      <c r="C103" s="17" t="s">
        <v>202</v>
      </c>
      <c r="D103" s="10" t="s">
        <v>13</v>
      </c>
      <c r="E103" s="11"/>
      <c r="F103" s="11"/>
      <c r="G103" s="11"/>
      <c r="H103" s="11"/>
      <c r="I103" s="11"/>
      <c r="J103" s="11"/>
      <c r="K103" s="11"/>
    </row>
    <row r="104" spans="1:11" ht="16.5">
      <c r="A104" s="14" t="s">
        <v>13</v>
      </c>
      <c r="B104" s="14" t="s">
        <v>13</v>
      </c>
      <c r="C104" s="18" t="s">
        <v>203</v>
      </c>
      <c r="D104" s="14" t="s">
        <v>13</v>
      </c>
      <c r="E104" s="15"/>
      <c r="F104" s="15"/>
      <c r="G104" s="15"/>
      <c r="H104" s="15"/>
      <c r="I104" s="15"/>
      <c r="J104" s="15"/>
      <c r="K104" s="15"/>
    </row>
    <row r="105" spans="1:11" ht="15.75">
      <c r="A105" s="1" t="s">
        <v>13</v>
      </c>
      <c r="B105" s="1" t="s">
        <v>13</v>
      </c>
      <c r="C105" s="16" t="s">
        <v>204</v>
      </c>
      <c r="D105" s="1" t="s">
        <v>205</v>
      </c>
      <c r="E105" s="7">
        <v>7</v>
      </c>
      <c r="F105" s="7">
        <v>0</v>
      </c>
      <c r="G105" s="7">
        <f>E105*F105</f>
        <v>0</v>
      </c>
      <c r="H105" s="7"/>
      <c r="I105" s="7">
        <f>E105*H105</f>
        <v>0</v>
      </c>
      <c r="J105" s="7">
        <f>F105+H105</f>
        <v>0</v>
      </c>
      <c r="K105" s="7">
        <f>G105+I105</f>
        <v>0</v>
      </c>
    </row>
    <row r="106" spans="1:11" ht="16.5">
      <c r="A106" s="14" t="s">
        <v>206</v>
      </c>
      <c r="B106" s="14" t="s">
        <v>13</v>
      </c>
      <c r="C106" s="18" t="s">
        <v>207</v>
      </c>
      <c r="D106" s="14" t="s">
        <v>13</v>
      </c>
      <c r="E106" s="15"/>
      <c r="F106" s="15"/>
      <c r="G106" s="15"/>
      <c r="H106" s="15"/>
      <c r="I106" s="15"/>
      <c r="J106" s="15"/>
      <c r="K106" s="15"/>
    </row>
    <row r="107" spans="1:11" ht="15.75">
      <c r="A107" s="1" t="s">
        <v>208</v>
      </c>
      <c r="B107" s="1" t="s">
        <v>13</v>
      </c>
      <c r="C107" s="16" t="s">
        <v>209</v>
      </c>
      <c r="D107" s="1" t="s">
        <v>205</v>
      </c>
      <c r="E107" s="7">
        <v>7</v>
      </c>
      <c r="F107" s="7"/>
      <c r="G107" s="7">
        <f>E107*F107</f>
        <v>0</v>
      </c>
      <c r="H107" s="7"/>
      <c r="I107" s="7">
        <f>E107*H107</f>
        <v>0</v>
      </c>
      <c r="J107" s="7">
        <f t="shared" ref="J107:K109" si="2">F107+H107</f>
        <v>0</v>
      </c>
      <c r="K107" s="7">
        <f t="shared" si="2"/>
        <v>0</v>
      </c>
    </row>
    <row r="108" spans="1:11" ht="15.75">
      <c r="A108" s="1" t="s">
        <v>208</v>
      </c>
      <c r="B108" s="1" t="s">
        <v>13</v>
      </c>
      <c r="C108" s="16" t="s">
        <v>210</v>
      </c>
      <c r="D108" s="1" t="s">
        <v>205</v>
      </c>
      <c r="E108" s="7">
        <v>7</v>
      </c>
      <c r="F108" s="7"/>
      <c r="G108" s="7">
        <f>E108*F108</f>
        <v>0</v>
      </c>
      <c r="H108" s="7">
        <v>0</v>
      </c>
      <c r="I108" s="7">
        <f>E108*H108</f>
        <v>0</v>
      </c>
      <c r="J108" s="7">
        <f t="shared" si="2"/>
        <v>0</v>
      </c>
      <c r="K108" s="7">
        <f t="shared" si="2"/>
        <v>0</v>
      </c>
    </row>
    <row r="109" spans="1:11" ht="15.75">
      <c r="A109" s="1" t="s">
        <v>208</v>
      </c>
      <c r="B109" s="1" t="s">
        <v>13</v>
      </c>
      <c r="C109" s="16" t="s">
        <v>211</v>
      </c>
      <c r="D109" s="1" t="s">
        <v>205</v>
      </c>
      <c r="E109" s="7">
        <v>7</v>
      </c>
      <c r="F109" s="7"/>
      <c r="G109" s="7">
        <f>E109*F109</f>
        <v>0</v>
      </c>
      <c r="H109" s="7"/>
      <c r="I109" s="7">
        <f>E109*H109</f>
        <v>0</v>
      </c>
      <c r="J109" s="7">
        <f t="shared" si="2"/>
        <v>0</v>
      </c>
      <c r="K109" s="7">
        <f t="shared" si="2"/>
        <v>0</v>
      </c>
    </row>
    <row r="110" spans="1:11" ht="16.5">
      <c r="A110" s="14" t="s">
        <v>13</v>
      </c>
      <c r="B110" s="14" t="s">
        <v>13</v>
      </c>
      <c r="C110" s="18" t="s">
        <v>212</v>
      </c>
      <c r="D110" s="14" t="s">
        <v>13</v>
      </c>
      <c r="E110" s="15"/>
      <c r="F110" s="15"/>
      <c r="G110" s="15"/>
      <c r="H110" s="15"/>
      <c r="I110" s="15"/>
      <c r="J110" s="15"/>
      <c r="K110" s="15"/>
    </row>
    <row r="111" spans="1:11" ht="15.75">
      <c r="A111" s="1" t="s">
        <v>13</v>
      </c>
      <c r="B111" s="1" t="s">
        <v>13</v>
      </c>
      <c r="C111" s="16" t="s">
        <v>213</v>
      </c>
      <c r="D111" s="1" t="s">
        <v>71</v>
      </c>
      <c r="E111" s="7">
        <v>4</v>
      </c>
      <c r="F111" s="7"/>
      <c r="G111" s="7">
        <f>E111*F111</f>
        <v>0</v>
      </c>
      <c r="H111" s="7"/>
      <c r="I111" s="7">
        <f>E111*H111</f>
        <v>0</v>
      </c>
      <c r="J111" s="7">
        <f>F111+H111</f>
        <v>0</v>
      </c>
      <c r="K111" s="7">
        <f>G111+I111</f>
        <v>0</v>
      </c>
    </row>
    <row r="112" spans="1:11" ht="16.5">
      <c r="A112" s="14" t="s">
        <v>214</v>
      </c>
      <c r="B112" s="14" t="s">
        <v>13</v>
      </c>
      <c r="C112" s="18" t="s">
        <v>215</v>
      </c>
      <c r="D112" s="14" t="s">
        <v>13</v>
      </c>
      <c r="E112" s="15"/>
      <c r="F112" s="15"/>
      <c r="G112" s="15"/>
      <c r="H112" s="15"/>
      <c r="I112" s="15"/>
      <c r="J112" s="15"/>
      <c r="K112" s="15"/>
    </row>
    <row r="113" spans="1:11" ht="15.75">
      <c r="A113" s="1" t="s">
        <v>216</v>
      </c>
      <c r="B113" s="1" t="s">
        <v>13</v>
      </c>
      <c r="C113" s="16" t="s">
        <v>217</v>
      </c>
      <c r="D113" s="1" t="s">
        <v>153</v>
      </c>
      <c r="E113" s="7">
        <v>150</v>
      </c>
      <c r="F113" s="7">
        <v>0</v>
      </c>
      <c r="G113" s="7">
        <f>E113*F113</f>
        <v>0</v>
      </c>
      <c r="H113" s="7"/>
      <c r="I113" s="7">
        <f>E113*H113</f>
        <v>0</v>
      </c>
      <c r="J113" s="7">
        <f>F113+H113</f>
        <v>0</v>
      </c>
      <c r="K113" s="7">
        <f>G113+I113</f>
        <v>0</v>
      </c>
    </row>
    <row r="114" spans="1:11" ht="16.5">
      <c r="A114" s="14" t="s">
        <v>218</v>
      </c>
      <c r="B114" s="14" t="s">
        <v>13</v>
      </c>
      <c r="C114" s="18" t="s">
        <v>219</v>
      </c>
      <c r="D114" s="14" t="s">
        <v>13</v>
      </c>
      <c r="E114" s="15"/>
      <c r="F114" s="15"/>
      <c r="G114" s="15"/>
      <c r="H114" s="15"/>
      <c r="I114" s="15"/>
      <c r="J114" s="15"/>
      <c r="K114" s="15"/>
    </row>
    <row r="115" spans="1:11" ht="15.75">
      <c r="A115" s="1" t="s">
        <v>220</v>
      </c>
      <c r="B115" s="1" t="s">
        <v>13</v>
      </c>
      <c r="C115" s="16" t="s">
        <v>221</v>
      </c>
      <c r="D115" s="1" t="s">
        <v>205</v>
      </c>
      <c r="E115" s="7">
        <v>50</v>
      </c>
      <c r="F115" s="7"/>
      <c r="G115" s="7">
        <f>E115*F115</f>
        <v>0</v>
      </c>
      <c r="H115" s="7">
        <v>0</v>
      </c>
      <c r="I115" s="7">
        <f>E115*H115</f>
        <v>0</v>
      </c>
      <c r="J115" s="7">
        <f>F115+H115</f>
        <v>0</v>
      </c>
      <c r="K115" s="7">
        <f>G115+I115</f>
        <v>0</v>
      </c>
    </row>
    <row r="116" spans="1:11" ht="33">
      <c r="A116" s="14" t="s">
        <v>222</v>
      </c>
      <c r="B116" s="14" t="s">
        <v>13</v>
      </c>
      <c r="C116" s="18" t="s">
        <v>223</v>
      </c>
      <c r="D116" s="14" t="s">
        <v>13</v>
      </c>
      <c r="E116" s="15"/>
      <c r="F116" s="15"/>
      <c r="G116" s="15"/>
      <c r="H116" s="15"/>
      <c r="I116" s="15"/>
      <c r="J116" s="15"/>
      <c r="K116" s="15"/>
    </row>
    <row r="117" spans="1:11" ht="15.75">
      <c r="A117" s="1" t="s">
        <v>224</v>
      </c>
      <c r="B117" s="1" t="s">
        <v>13</v>
      </c>
      <c r="C117" s="16" t="s">
        <v>225</v>
      </c>
      <c r="D117" s="1" t="s">
        <v>153</v>
      </c>
      <c r="E117" s="7">
        <v>150</v>
      </c>
      <c r="F117" s="7"/>
      <c r="G117" s="7">
        <f>E117*F117</f>
        <v>0</v>
      </c>
      <c r="H117" s="7"/>
      <c r="I117" s="7">
        <f>E117*H117</f>
        <v>0</v>
      </c>
      <c r="J117" s="7">
        <f>F117+H117</f>
        <v>0</v>
      </c>
      <c r="K117" s="7">
        <f>G117+I117</f>
        <v>0</v>
      </c>
    </row>
    <row r="118" spans="1:11" ht="16.5">
      <c r="A118" s="14" t="s">
        <v>226</v>
      </c>
      <c r="B118" s="14" t="s">
        <v>13</v>
      </c>
      <c r="C118" s="18" t="s">
        <v>227</v>
      </c>
      <c r="D118" s="14" t="s">
        <v>13</v>
      </c>
      <c r="E118" s="15"/>
      <c r="F118" s="15"/>
      <c r="G118" s="15"/>
      <c r="H118" s="15"/>
      <c r="I118" s="15"/>
      <c r="J118" s="15"/>
      <c r="K118" s="15"/>
    </row>
    <row r="119" spans="1:11" ht="15.75">
      <c r="A119" s="1" t="s">
        <v>228</v>
      </c>
      <c r="B119" s="1" t="s">
        <v>13</v>
      </c>
      <c r="C119" s="16" t="s">
        <v>217</v>
      </c>
      <c r="D119" s="1" t="s">
        <v>153</v>
      </c>
      <c r="E119" s="7">
        <v>150</v>
      </c>
      <c r="F119" s="7">
        <v>0</v>
      </c>
      <c r="G119" s="7">
        <f>E119*F119</f>
        <v>0</v>
      </c>
      <c r="H119" s="7"/>
      <c r="I119" s="7">
        <f>E119*H119</f>
        <v>0</v>
      </c>
      <c r="J119" s="7">
        <f>F119+H119</f>
        <v>0</v>
      </c>
      <c r="K119" s="7">
        <f>G119+I119</f>
        <v>0</v>
      </c>
    </row>
    <row r="120" spans="1:11" ht="18">
      <c r="A120" s="10" t="s">
        <v>13</v>
      </c>
      <c r="B120" s="10" t="s">
        <v>13</v>
      </c>
      <c r="C120" s="17" t="s">
        <v>229</v>
      </c>
      <c r="D120" s="10" t="s">
        <v>13</v>
      </c>
      <c r="E120" s="11"/>
      <c r="F120" s="11"/>
      <c r="G120" s="11">
        <f>SUM(G104:G119)</f>
        <v>0</v>
      </c>
      <c r="H120" s="11"/>
      <c r="I120" s="11">
        <f>SUM(I104:I119)</f>
        <v>0</v>
      </c>
      <c r="J120" s="11"/>
      <c r="K120" s="11">
        <f>SUM(K104:K119)</f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F3A25-0043-4976-AF82-D59C8FB3BFA3}">
  <dimension ref="A1:C35"/>
  <sheetViews>
    <sheetView workbookViewId="0">
      <selection activeCell="A33" sqref="A33:XFD33"/>
    </sheetView>
  </sheetViews>
  <sheetFormatPr defaultRowHeight="15"/>
  <cols>
    <col min="1" max="1" width="36.5703125" style="12" bestFit="1" customWidth="1"/>
    <col min="2" max="2" width="78.42578125" style="12" bestFit="1" customWidth="1"/>
    <col min="3" max="3" width="0" style="4" hidden="1" customWidth="1"/>
    <col min="4" max="16384" width="9.140625" style="3"/>
  </cols>
  <sheetData>
    <row r="1" spans="1:2" ht="15.75">
      <c r="A1" s="1" t="s">
        <v>0</v>
      </c>
      <c r="B1" s="1" t="s">
        <v>1</v>
      </c>
    </row>
    <row r="2" spans="1:2" ht="18">
      <c r="A2" s="1" t="s">
        <v>2</v>
      </c>
      <c r="B2" s="10" t="s">
        <v>3</v>
      </c>
    </row>
    <row r="3" spans="1:2" ht="16.5">
      <c r="A3" s="1" t="s">
        <v>4</v>
      </c>
      <c r="B3" s="5" t="s">
        <v>5</v>
      </c>
    </row>
    <row r="4" spans="1:2" ht="16.5">
      <c r="A4" s="1" t="s">
        <v>6</v>
      </c>
      <c r="B4" s="5" t="s">
        <v>7</v>
      </c>
    </row>
    <row r="5" spans="1:2" ht="16.5">
      <c r="A5" s="1" t="s">
        <v>8</v>
      </c>
      <c r="B5" s="5" t="s">
        <v>9</v>
      </c>
    </row>
    <row r="6" spans="1:2" ht="16.5">
      <c r="A6" s="1" t="s">
        <v>10</v>
      </c>
      <c r="B6" s="5" t="s">
        <v>11</v>
      </c>
    </row>
    <row r="7" spans="1:2" ht="16.5">
      <c r="A7" s="1" t="s">
        <v>12</v>
      </c>
      <c r="B7" s="5" t="s">
        <v>13</v>
      </c>
    </row>
    <row r="8" spans="1:2" ht="16.5">
      <c r="A8" s="1" t="s">
        <v>14</v>
      </c>
      <c r="B8" s="5" t="s">
        <v>13</v>
      </c>
    </row>
    <row r="9" spans="1:2" ht="16.5">
      <c r="A9" s="1" t="s">
        <v>15</v>
      </c>
      <c r="B9" s="5" t="s">
        <v>16</v>
      </c>
    </row>
    <row r="10" spans="1:2" ht="16.5">
      <c r="A10" s="1" t="s">
        <v>17</v>
      </c>
      <c r="B10" s="5" t="s">
        <v>13</v>
      </c>
    </row>
    <row r="11" spans="1:2" ht="16.5">
      <c r="A11" s="1" t="s">
        <v>18</v>
      </c>
      <c r="B11" s="5" t="s">
        <v>19</v>
      </c>
    </row>
    <row r="12" spans="1:2" ht="16.5">
      <c r="A12" s="1" t="s">
        <v>20</v>
      </c>
      <c r="B12" s="5" t="s">
        <v>21</v>
      </c>
    </row>
    <row r="13" spans="1:2" ht="16.5">
      <c r="A13" s="1" t="s">
        <v>22</v>
      </c>
      <c r="B13" s="5" t="s">
        <v>23</v>
      </c>
    </row>
    <row r="14" spans="1:2" ht="16.5">
      <c r="A14" s="1" t="s">
        <v>24</v>
      </c>
      <c r="B14" s="5" t="s">
        <v>25</v>
      </c>
    </row>
    <row r="15" spans="1:2" ht="15.75">
      <c r="A15" s="1" t="s">
        <v>13</v>
      </c>
      <c r="B15" s="1" t="s">
        <v>13</v>
      </c>
    </row>
    <row r="16" spans="1:2" ht="15.75">
      <c r="A16" s="1" t="s">
        <v>26</v>
      </c>
      <c r="B16" s="8" t="s">
        <v>27</v>
      </c>
    </row>
    <row r="17" spans="1:2" ht="15.75">
      <c r="A17" s="1" t="s">
        <v>28</v>
      </c>
      <c r="B17" s="8" t="s">
        <v>29</v>
      </c>
    </row>
    <row r="18" spans="1:2" ht="15.75">
      <c r="A18" s="1" t="s">
        <v>30</v>
      </c>
      <c r="B18" s="8" t="s">
        <v>31</v>
      </c>
    </row>
    <row r="19" spans="1:2" ht="15.75">
      <c r="A19" s="1" t="s">
        <v>32</v>
      </c>
      <c r="B19" s="8" t="s">
        <v>29</v>
      </c>
    </row>
    <row r="20" spans="1:2" ht="15.75">
      <c r="A20" s="1" t="s">
        <v>33</v>
      </c>
      <c r="B20" s="8" t="s">
        <v>29</v>
      </c>
    </row>
    <row r="21" spans="1:2" ht="15.75">
      <c r="A21" s="1" t="s">
        <v>34</v>
      </c>
      <c r="B21" s="8" t="s">
        <v>29</v>
      </c>
    </row>
    <row r="22" spans="1:2" ht="15.75">
      <c r="A22" s="1" t="s">
        <v>35</v>
      </c>
      <c r="B22" s="8" t="s">
        <v>36</v>
      </c>
    </row>
    <row r="23" spans="1:2" ht="15.75">
      <c r="A23" s="1" t="s">
        <v>37</v>
      </c>
      <c r="B23" s="8" t="s">
        <v>38</v>
      </c>
    </row>
    <row r="24" spans="1:2" ht="15.75">
      <c r="A24" s="1" t="s">
        <v>39</v>
      </c>
      <c r="B24" s="8" t="s">
        <v>29</v>
      </c>
    </row>
    <row r="25" spans="1:2" ht="15.75">
      <c r="A25" s="1" t="s">
        <v>40</v>
      </c>
      <c r="B25" s="8" t="s">
        <v>36</v>
      </c>
    </row>
    <row r="26" spans="1:2" ht="15.75">
      <c r="A26" s="1" t="s">
        <v>41</v>
      </c>
      <c r="B26" s="8" t="s">
        <v>42</v>
      </c>
    </row>
    <row r="27" spans="1:2" ht="15.75">
      <c r="A27" s="1" t="s">
        <v>43</v>
      </c>
      <c r="B27" s="8" t="s">
        <v>36</v>
      </c>
    </row>
    <row r="28" spans="1:2" ht="15.75">
      <c r="A28" s="1" t="s">
        <v>44</v>
      </c>
      <c r="B28" s="8" t="s">
        <v>36</v>
      </c>
    </row>
    <row r="29" spans="1:2" ht="15.75">
      <c r="A29" s="1" t="s">
        <v>45</v>
      </c>
      <c r="B29" s="8" t="s">
        <v>36</v>
      </c>
    </row>
    <row r="30" spans="1:2" ht="15.75">
      <c r="A30" s="1" t="s">
        <v>46</v>
      </c>
      <c r="B30" s="8" t="s">
        <v>36</v>
      </c>
    </row>
    <row r="31" spans="1:2" ht="30.75">
      <c r="A31" s="16" t="s">
        <v>47</v>
      </c>
      <c r="B31" s="8" t="s">
        <v>48</v>
      </c>
    </row>
    <row r="32" spans="1:2" ht="15.75">
      <c r="A32" s="1" t="s">
        <v>49</v>
      </c>
      <c r="B32" s="8" t="s">
        <v>50</v>
      </c>
    </row>
    <row r="33" spans="1:2">
      <c r="A33" s="12" t="s">
        <v>51</v>
      </c>
      <c r="B33" s="12">
        <v>10</v>
      </c>
    </row>
    <row r="34" spans="1:2">
      <c r="A34" s="12" t="s">
        <v>52</v>
      </c>
      <c r="B34" s="12">
        <v>5</v>
      </c>
    </row>
    <row r="35" spans="1:2">
      <c r="A35" s="12" t="s">
        <v>53</v>
      </c>
      <c r="B35" s="12">
        <v>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Rozpočet</vt:lpstr>
      <vt:lpstr>Parametry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Pleva</dc:creator>
  <cp:lastModifiedBy>Starostka</cp:lastModifiedBy>
  <dcterms:created xsi:type="dcterms:W3CDTF">2019-07-11T13:17:38Z</dcterms:created>
  <dcterms:modified xsi:type="dcterms:W3CDTF">2020-05-27T14:25:39Z</dcterms:modified>
</cp:coreProperties>
</file>